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50" windowWidth="15120" windowHeight="7770"/>
  </bookViews>
  <sheets>
    <sheet name="2022" sheetId="6" r:id="rId1"/>
  </sheets>
  <calcPr calcId="144525"/>
</workbook>
</file>

<file path=xl/calcChain.xml><?xml version="1.0" encoding="utf-8"?>
<calcChain xmlns="http://schemas.openxmlformats.org/spreadsheetml/2006/main">
  <c r="J38" i="6"/>
  <c r="G38"/>
  <c r="G39"/>
  <c r="J39"/>
  <c r="J34"/>
  <c r="G34"/>
  <c r="G14"/>
  <c r="J14"/>
  <c r="J13"/>
  <c r="G13"/>
  <c r="G32"/>
  <c r="J37"/>
  <c r="J35"/>
  <c r="J29"/>
  <c r="J22"/>
  <c r="J20"/>
  <c r="J23"/>
  <c r="J24"/>
  <c r="J11"/>
  <c r="J15"/>
  <c r="G33"/>
  <c r="G29"/>
  <c r="G22"/>
  <c r="G23"/>
  <c r="G24"/>
  <c r="K25"/>
  <c r="G12"/>
  <c r="G15"/>
  <c r="K16"/>
  <c r="G11"/>
  <c r="K40"/>
  <c r="K41"/>
</calcChain>
</file>

<file path=xl/sharedStrings.xml><?xml version="1.0" encoding="utf-8"?>
<sst xmlns="http://schemas.openxmlformats.org/spreadsheetml/2006/main" count="96" uniqueCount="64">
  <si>
    <t>х</t>
  </si>
  <si>
    <t>№ п\п</t>
  </si>
  <si>
    <t xml:space="preserve">Наименование </t>
  </si>
  <si>
    <t>Единица измерения</t>
  </si>
  <si>
    <t>Значение</t>
  </si>
  <si>
    <t>%</t>
  </si>
  <si>
    <t>тыс.тонн</t>
  </si>
  <si>
    <t>Количество молодых специалистов, получивших единовременное подъемное пособие</t>
  </si>
  <si>
    <t>Количество проведенных смотров, конкурсов, соревнований по направлениям сельскохозяйственного производства</t>
  </si>
  <si>
    <t>Факт</t>
  </si>
  <si>
    <t>План</t>
  </si>
  <si>
    <t>Доля населенных пунктов, в которых осуществляется закуп молока (с учетом внутрипоселковой реализации), от общего количества населенных пунктов ММР Омской области</t>
  </si>
  <si>
    <t>чел.</t>
  </si>
  <si>
    <t>Количество руководителей, специалистов и рабочих массовых профессий, прошедших переподготовку и повышение квалификации</t>
  </si>
  <si>
    <t>ед.</t>
  </si>
  <si>
    <t>ОМ "Развитие малых форм хозяйствования через стимулирование производства молока"</t>
  </si>
  <si>
    <t>Объем молока, сданного гражданами, ведущими ЛПХ, на промышленную переработку</t>
  </si>
  <si>
    <t>ОМ "Совершенствование  системы управления в сфере агропромышленного комплекса Москаленского муниципального района Омской области"</t>
  </si>
  <si>
    <t>ОМ "Обеспечение развития кадрового потенциала агропромышленного комплекса"</t>
  </si>
  <si>
    <t>Коэффициент качества предоставленной бухгалтерской и финансовой отчетности в Министерство сельского хозяйства и продовольствия Омской области</t>
  </si>
  <si>
    <t>Рост среднемесячной заработной платы работников, занятых в сфере сельского хозяйства, к уровню предыдущего года</t>
  </si>
  <si>
    <t>Доля высева кондиционных семян зерновых культур сельскохохяйственных товаропроизводителей от высеянных семян</t>
  </si>
  <si>
    <t>Коэффициент тяжести травматизма на производстве в сельском хозяйстве</t>
  </si>
  <si>
    <t>Количество молодых специалистов, трудоустроенных в сельской местности</t>
  </si>
  <si>
    <t>Удельный вес прибыльных крупных и средних сельскохозяйственных организаций в общем их числе</t>
  </si>
  <si>
    <t>Количество отловленных животных без владельцев</t>
  </si>
  <si>
    <t>голов</t>
  </si>
  <si>
    <t>1. Расчет эффективности реализации муниципальной программы по целевым индикаторам реализации мероприятий и качкству кассового исполнения муниципальной программы</t>
  </si>
  <si>
    <t>Наименование мероприятия ведомственной целевой программы (далее - ВЦП) / основного мероприятия (далее - ОМ)</t>
  </si>
  <si>
    <t>РАСЧЕТ
 оценки эффективности реализации муниципальной программы Москаленского муниципального района Омской области "Развитие агропромышленного комплекса Москаленского муниципального района Омской области" (далее  - муниципальная программа) за 2022 год</t>
  </si>
  <si>
    <t>Целевой индикатор реализации мероприятия муниципальной программы в рамках соответствующих ВЦП/ОМ (далее соответственно - целевой индикатор, мероприятие)</t>
  </si>
  <si>
    <t>Эффективность реализации мероприятия по целевым индикаторам / степень достижения значения целевого индикатора (процентов)</t>
  </si>
  <si>
    <t>Объем финансирования мероприятия, рублей</t>
  </si>
  <si>
    <t>Уровень финансового обеспечения мероприятия (справочно) / оценка качества кассового исполнения (процентов)</t>
  </si>
  <si>
    <t>Эффективность реализации подпрограммы муниципальной программы (далее - подпрограмма) муниципальной программы (процентов)</t>
  </si>
  <si>
    <t>Подпрограмма № 1 "Поддержка сельскохозяйственной деятельности малых форм хозяйствования и создание условий для их развития"</t>
  </si>
  <si>
    <t>Подпрограмма № 2 "Развитие кадрового потенциала агропромышленного комплекса"</t>
  </si>
  <si>
    <t>Подпрограмма № 3 "Обеспечение реализации муниципальной программы Москаленского муниципального района Омской области «Развитие агропромышленного комплекса Москаленского муниципального района Омской области"</t>
  </si>
  <si>
    <t>Эффективность реализации ОМ "Развитие малых форм хозяйствования через стимулирование производства молока" по целевым индикаторам</t>
  </si>
  <si>
    <t>Эффективность реализации мероприятий подпрограммы № 1 "Поддержка сельскохозяйственной деятельности малых форм хозяйствования и создание условий для их развития" по целевым индикаторам</t>
  </si>
  <si>
    <t>Эффективность реализации подпрограммы № 1 "Поддержка сельскохозяйственной деятельности малых форм хозяйствования и создание условий для их развития"</t>
  </si>
  <si>
    <t>Эффективность реализации подпрограммы № 2 "Развитие кадрового потенциала агропромышленного комплекса"</t>
  </si>
  <si>
    <t>Эффективность реализации ОМ "Обеспечение развития кадрового потенциала агропромышленного комплекса" по целевым индикаторам</t>
  </si>
  <si>
    <t>Эффективность реализации мероприятий подпрограммы № 2 "Развитие кадрового потенциала агропромышленного комплекса" по целевым индикаторам</t>
  </si>
  <si>
    <t>Эффективность реализации мероприятий подпрограммы № 3 "Обеспечение реализации муниципальной программы Москаленского муниципального района Омской области «Развитие агропромышленного комплекса Москаленского муниципального района Омской области" по целевым индикаторам</t>
  </si>
  <si>
    <t>Эффективность реализации подпрограммы № 3 "Обеспечение реализации муниципальной программы Москаленского муниципального района Омской области «Развитие агропромышленного комплекса Москаленского муниципального района Омской области"</t>
  </si>
  <si>
    <t>Эффективность реализации муниципальной программы по целевым индикаторам и качеству кассового исполнения (оперативная эффективность)</t>
  </si>
  <si>
    <t>Мероприятие 1 "Предоставление субсидий гражданам, ведущим личное подсобное хозяйство, на возмещение части затрат по производству молока"</t>
  </si>
  <si>
    <t>Мероприятие 1 "Возмещение части затрат организациям, индивидуальным предпринимателям, осуществляющим переработку и (или) производство сельскохозяйственной продукции, на переподготовку и повышение квалификации руководителей, специалистов и рабочих массовых профессий"</t>
  </si>
  <si>
    <t>Мероприятие 2 "Выплата единовременного подъемного пособия молодым специалистам агропромышленного комплекса"</t>
  </si>
  <si>
    <t>Мероприятие 3 "Проведение смотров, конкурсов, соревновний по направлениям сельскохозяйственного производства"</t>
  </si>
  <si>
    <t>Мероприятие 1 "Руководство и управление в сфере установленных функций органов местного самоуправления"</t>
  </si>
  <si>
    <t>Мероприятие 2 "Поощрение муниципальной управленческой команды"</t>
  </si>
  <si>
    <t>Мероприятие 3 "Организация проведения мероприятий при осуществлении деятельности по обращению с животными, которые не имеют владельцев, а также животными, владельцы которых неизвестны на территории муниципального района"</t>
  </si>
  <si>
    <t>Оценка качества кассового исполнения ОМ</t>
  </si>
  <si>
    <t>Оценка качества кассового исполнения подпрограммы № 1</t>
  </si>
  <si>
    <t>Оценка качества кассового исполнения подпрограммы № 2</t>
  </si>
  <si>
    <t>Оценка качества кассового исполнения подпрограммы № 3</t>
  </si>
  <si>
    <t>Мероприятия, за исключением мероприятий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</si>
  <si>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Мероприятия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</si>
  <si>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Эффективность реализации ОМ "Совершенствование  системы управления в сфере агропромышленного комплекса Москаленского муниципального района Омской области" по целевым индикаторам</t>
  </si>
  <si>
    <t>Эффективность реализации Мероприятия 1 "Предоставление субсидий гражданам, ведущим личное подсобное хозяйство, на возмещение части затрат по производству молока"</t>
  </si>
  <si>
    <t>Оценка качества кассового исполнения Мероприятия 1</t>
  </si>
  <si>
    <t>Эффективность реализации Мероприятия 1 "Руководство и управление в сфере установленных функций органов местного самоуправления"</t>
  </si>
</sst>
</file>

<file path=xl/styles.xml><?xml version="1.0" encoding="utf-8"?>
<styleSheet xmlns="http://schemas.openxmlformats.org/spreadsheetml/2006/main">
  <numFmts count="1">
    <numFmt numFmtId="178" formatCode="#,##0.000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0">
    <xf numFmtId="0" fontId="0" fillId="0" borderId="0" xfId="0"/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wrapText="1"/>
    </xf>
    <xf numFmtId="4" fontId="4" fillId="0" borderId="1" xfId="2" applyNumberFormat="1" applyFont="1" applyFill="1" applyBorder="1" applyAlignment="1">
      <alignment horizontal="center" vertical="top"/>
    </xf>
    <xf numFmtId="4" fontId="4" fillId="0" borderId="1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center" vertical="top"/>
    </xf>
    <xf numFmtId="0" fontId="4" fillId="0" borderId="2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" fontId="4" fillId="0" borderId="2" xfId="2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/>
    </xf>
    <xf numFmtId="4" fontId="4" fillId="0" borderId="2" xfId="2" applyNumberFormat="1" applyFont="1" applyFill="1" applyBorder="1" applyAlignment="1">
      <alignment horizontal="center" vertical="top"/>
    </xf>
    <xf numFmtId="2" fontId="4" fillId="0" borderId="1" xfId="2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178" fontId="4" fillId="0" borderId="2" xfId="2" applyNumberFormat="1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/>
    </xf>
    <xf numFmtId="3" fontId="4" fillId="0" borderId="2" xfId="2" applyNumberFormat="1" applyFont="1" applyFill="1" applyBorder="1" applyAlignment="1">
      <alignment horizontal="center" vertical="top"/>
    </xf>
    <xf numFmtId="0" fontId="2" fillId="0" borderId="3" xfId="2" applyFont="1" applyFill="1" applyBorder="1" applyAlignment="1">
      <alignment vertical="top" wrapText="1"/>
    </xf>
    <xf numFmtId="0" fontId="2" fillId="0" borderId="1" xfId="2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center" vertical="top" wrapText="1"/>
    </xf>
    <xf numFmtId="3" fontId="4" fillId="0" borderId="2" xfId="2" applyNumberFormat="1" applyFont="1" applyFill="1" applyBorder="1" applyAlignment="1">
      <alignment horizontal="center" wrapText="1"/>
    </xf>
    <xf numFmtId="3" fontId="4" fillId="0" borderId="1" xfId="2" applyNumberFormat="1" applyFont="1" applyFill="1" applyBorder="1" applyAlignment="1">
      <alignment horizontal="center" vertical="top"/>
    </xf>
    <xf numFmtId="2" fontId="4" fillId="0" borderId="2" xfId="2" applyNumberFormat="1" applyFont="1" applyFill="1" applyBorder="1" applyAlignment="1">
      <alignment horizontal="center" wrapText="1"/>
    </xf>
    <xf numFmtId="1" fontId="4" fillId="0" borderId="1" xfId="2" applyNumberFormat="1" applyFont="1" applyFill="1" applyBorder="1" applyAlignment="1">
      <alignment horizontal="center" vertical="top" wrapText="1"/>
    </xf>
    <xf numFmtId="1" fontId="4" fillId="0" borderId="2" xfId="2" applyNumberFormat="1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left" vertical="top" wrapText="1"/>
    </xf>
    <xf numFmtId="0" fontId="2" fillId="0" borderId="5" xfId="2" applyFont="1" applyFill="1" applyBorder="1" applyAlignment="1">
      <alignment horizontal="left" vertical="top" wrapText="1"/>
    </xf>
    <xf numFmtId="0" fontId="2" fillId="0" borderId="6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wrapText="1"/>
    </xf>
    <xf numFmtId="0" fontId="4" fillId="0" borderId="6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vertical="top" wrapText="1"/>
    </xf>
    <xf numFmtId="0" fontId="4" fillId="0" borderId="12" xfId="2" applyFont="1" applyFill="1" applyBorder="1" applyAlignment="1">
      <alignment horizontal="left" vertical="top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top" wrapText="1"/>
    </xf>
    <xf numFmtId="0" fontId="4" fillId="0" borderId="6" xfId="2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0" borderId="7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3" fontId="4" fillId="0" borderId="2" xfId="2" applyNumberFormat="1" applyFont="1" applyFill="1" applyBorder="1" applyAlignment="1">
      <alignment horizontal="center" vertical="top"/>
    </xf>
    <xf numFmtId="3" fontId="4" fillId="0" borderId="7" xfId="2" applyNumberFormat="1" applyFont="1" applyFill="1" applyBorder="1" applyAlignment="1">
      <alignment horizontal="center" vertical="top"/>
    </xf>
    <xf numFmtId="3" fontId="4" fillId="0" borderId="3" xfId="2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top" wrapText="1"/>
    </xf>
    <xf numFmtId="4" fontId="4" fillId="0" borderId="3" xfId="2" applyNumberFormat="1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center" wrapText="1"/>
    </xf>
    <xf numFmtId="4" fontId="4" fillId="0" borderId="7" xfId="2" applyNumberFormat="1" applyFont="1" applyFill="1" applyBorder="1" applyAlignment="1">
      <alignment horizontal="center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Расчет индикаторо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view="pageBreakPreview" topLeftCell="A25" zoomScale="60" zoomScaleNormal="75" workbookViewId="0">
      <selection activeCell="K41" sqref="K41"/>
    </sheetView>
  </sheetViews>
  <sheetFormatPr defaultRowHeight="14.5"/>
  <cols>
    <col min="1" max="1" width="6.7265625" customWidth="1"/>
    <col min="2" max="2" width="49.54296875" customWidth="1"/>
    <col min="3" max="3" width="49.81640625" customWidth="1"/>
    <col min="4" max="4" width="13.1796875" customWidth="1"/>
    <col min="5" max="5" width="12.453125" customWidth="1"/>
    <col min="6" max="6" width="11.81640625" customWidth="1"/>
    <col min="7" max="7" width="15.54296875" customWidth="1"/>
    <col min="8" max="8" width="19.1796875" customWidth="1"/>
    <col min="9" max="9" width="19" customWidth="1"/>
    <col min="10" max="10" width="19.7265625" customWidth="1"/>
    <col min="11" max="11" width="19.81640625" customWidth="1"/>
  </cols>
  <sheetData>
    <row r="1" spans="1:11" ht="61.5" customHeight="1">
      <c r="A1" s="64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12"/>
    </row>
    <row r="2" spans="1:11" ht="21.75" customHeight="1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8">
      <c r="A3" s="1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ht="67.5" customHeight="1">
      <c r="A4" s="70" t="s">
        <v>1</v>
      </c>
      <c r="B4" s="67" t="s">
        <v>28</v>
      </c>
      <c r="C4" s="73" t="s">
        <v>30</v>
      </c>
      <c r="D4" s="74"/>
      <c r="E4" s="74"/>
      <c r="F4" s="75"/>
      <c r="G4" s="67" t="s">
        <v>31</v>
      </c>
      <c r="H4" s="76" t="s">
        <v>32</v>
      </c>
      <c r="I4" s="77"/>
      <c r="J4" s="67" t="s">
        <v>33</v>
      </c>
      <c r="K4" s="67" t="s">
        <v>34</v>
      </c>
    </row>
    <row r="5" spans="1:11" ht="18">
      <c r="A5" s="71"/>
      <c r="B5" s="67"/>
      <c r="C5" s="67" t="s">
        <v>2</v>
      </c>
      <c r="D5" s="67" t="s">
        <v>3</v>
      </c>
      <c r="E5" s="67" t="s">
        <v>4</v>
      </c>
      <c r="F5" s="67"/>
      <c r="G5" s="67"/>
      <c r="H5" s="78"/>
      <c r="I5" s="79"/>
      <c r="J5" s="67"/>
      <c r="K5" s="67"/>
    </row>
    <row r="6" spans="1:11" ht="159.75" customHeight="1">
      <c r="A6" s="72"/>
      <c r="B6" s="67"/>
      <c r="C6" s="67"/>
      <c r="D6" s="67"/>
      <c r="E6" s="4" t="s">
        <v>10</v>
      </c>
      <c r="F6" s="4" t="s">
        <v>9</v>
      </c>
      <c r="G6" s="67"/>
      <c r="H6" s="4" t="s">
        <v>10</v>
      </c>
      <c r="I6" s="4" t="s">
        <v>9</v>
      </c>
      <c r="J6" s="67"/>
      <c r="K6" s="67"/>
    </row>
    <row r="7" spans="1:11" ht="18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18">
      <c r="A8" s="51" t="s">
        <v>35</v>
      </c>
      <c r="B8" s="52"/>
      <c r="C8" s="52"/>
      <c r="D8" s="52"/>
      <c r="E8" s="52"/>
      <c r="F8" s="52"/>
      <c r="G8" s="52"/>
      <c r="H8" s="52"/>
      <c r="I8" s="52"/>
      <c r="J8" s="52"/>
      <c r="K8" s="53"/>
    </row>
    <row r="9" spans="1:11" ht="21.75" customHeight="1">
      <c r="A9" s="51" t="s">
        <v>15</v>
      </c>
      <c r="B9" s="52"/>
      <c r="C9" s="52"/>
      <c r="D9" s="52"/>
      <c r="E9" s="52"/>
      <c r="F9" s="52"/>
      <c r="G9" s="52"/>
      <c r="H9" s="52"/>
      <c r="I9" s="52"/>
      <c r="J9" s="52"/>
      <c r="K9" s="53"/>
    </row>
    <row r="10" spans="1:11" ht="20.25" customHeight="1">
      <c r="A10" s="51" t="s">
        <v>58</v>
      </c>
      <c r="B10" s="52"/>
      <c r="C10" s="52"/>
      <c r="D10" s="52"/>
      <c r="E10" s="52"/>
      <c r="F10" s="52"/>
      <c r="G10" s="52"/>
      <c r="H10" s="52"/>
      <c r="I10" s="52"/>
      <c r="J10" s="52"/>
      <c r="K10" s="53"/>
    </row>
    <row r="11" spans="1:11" ht="84.75" customHeight="1">
      <c r="A11" s="62">
        <v>1</v>
      </c>
      <c r="B11" s="54" t="s">
        <v>47</v>
      </c>
      <c r="C11" s="13" t="s">
        <v>11</v>
      </c>
      <c r="D11" s="14" t="s">
        <v>5</v>
      </c>
      <c r="E11" s="14">
        <v>92</v>
      </c>
      <c r="F11" s="14">
        <v>92</v>
      </c>
      <c r="G11" s="29">
        <f>F11/E11*100</f>
        <v>100</v>
      </c>
      <c r="H11" s="65">
        <v>17152267.600000001</v>
      </c>
      <c r="I11" s="65">
        <v>17152267.600000001</v>
      </c>
      <c r="J11" s="57">
        <f>I11/H11*100</f>
        <v>100</v>
      </c>
      <c r="K11" s="60" t="s">
        <v>0</v>
      </c>
    </row>
    <row r="12" spans="1:11" ht="33" customHeight="1">
      <c r="A12" s="63"/>
      <c r="B12" s="56"/>
      <c r="C12" s="16" t="s">
        <v>16</v>
      </c>
      <c r="D12" s="15" t="s">
        <v>6</v>
      </c>
      <c r="E12" s="28">
        <v>6.5970000000000004</v>
      </c>
      <c r="F12" s="28">
        <v>6.5970000000000004</v>
      </c>
      <c r="G12" s="29">
        <f>F12/E12*100</f>
        <v>100</v>
      </c>
      <c r="H12" s="66"/>
      <c r="I12" s="66"/>
      <c r="J12" s="58"/>
      <c r="K12" s="61"/>
    </row>
    <row r="13" spans="1:11" ht="33" customHeight="1">
      <c r="A13" s="39" t="s">
        <v>61</v>
      </c>
      <c r="B13" s="40"/>
      <c r="C13" s="40"/>
      <c r="D13" s="40"/>
      <c r="E13" s="40"/>
      <c r="F13" s="41"/>
      <c r="G13" s="29">
        <f>(G11+G12)/2</f>
        <v>100</v>
      </c>
      <c r="H13" s="42" t="s">
        <v>62</v>
      </c>
      <c r="I13" s="43"/>
      <c r="J13" s="34">
        <f>J11</f>
        <v>100</v>
      </c>
      <c r="K13" s="24" t="s">
        <v>0</v>
      </c>
    </row>
    <row r="14" spans="1:11" ht="35.25" customHeight="1">
      <c r="A14" s="39" t="s">
        <v>38</v>
      </c>
      <c r="B14" s="40"/>
      <c r="C14" s="40"/>
      <c r="D14" s="40"/>
      <c r="E14" s="40"/>
      <c r="F14" s="41"/>
      <c r="G14" s="38">
        <f>G13</f>
        <v>100</v>
      </c>
      <c r="H14" s="42" t="s">
        <v>54</v>
      </c>
      <c r="I14" s="43"/>
      <c r="J14" s="34">
        <f>J13</f>
        <v>100</v>
      </c>
      <c r="K14" s="24" t="s">
        <v>0</v>
      </c>
    </row>
    <row r="15" spans="1:11" ht="35.25" customHeight="1">
      <c r="A15" s="39" t="s">
        <v>39</v>
      </c>
      <c r="B15" s="40"/>
      <c r="C15" s="40"/>
      <c r="D15" s="40"/>
      <c r="E15" s="40"/>
      <c r="F15" s="41"/>
      <c r="G15" s="10">
        <f>G14</f>
        <v>100</v>
      </c>
      <c r="H15" s="42" t="s">
        <v>55</v>
      </c>
      <c r="I15" s="43"/>
      <c r="J15" s="34">
        <f>J14</f>
        <v>100</v>
      </c>
      <c r="K15" s="7" t="s">
        <v>0</v>
      </c>
    </row>
    <row r="16" spans="1:11" ht="22.5" customHeight="1">
      <c r="A16" s="39" t="s">
        <v>40</v>
      </c>
      <c r="B16" s="40"/>
      <c r="C16" s="40"/>
      <c r="D16" s="40"/>
      <c r="E16" s="40"/>
      <c r="F16" s="40"/>
      <c r="G16" s="40"/>
      <c r="H16" s="40"/>
      <c r="I16" s="40"/>
      <c r="J16" s="41"/>
      <c r="K16" s="35">
        <f>G15*0.8+J15*0.2</f>
        <v>100</v>
      </c>
    </row>
    <row r="17" spans="1:11" ht="19.5" customHeight="1">
      <c r="A17" s="51" t="s">
        <v>36</v>
      </c>
      <c r="B17" s="52"/>
      <c r="C17" s="52"/>
      <c r="D17" s="52"/>
      <c r="E17" s="52"/>
      <c r="F17" s="52"/>
      <c r="G17" s="52"/>
      <c r="H17" s="52"/>
      <c r="I17" s="52"/>
      <c r="J17" s="52"/>
      <c r="K17" s="53"/>
    </row>
    <row r="18" spans="1:11" ht="19.5" customHeight="1">
      <c r="A18" s="51" t="s">
        <v>18</v>
      </c>
      <c r="B18" s="52"/>
      <c r="C18" s="52"/>
      <c r="D18" s="52"/>
      <c r="E18" s="52"/>
      <c r="F18" s="52"/>
      <c r="G18" s="52"/>
      <c r="H18" s="52"/>
      <c r="I18" s="52"/>
      <c r="J18" s="52"/>
      <c r="K18" s="53"/>
    </row>
    <row r="19" spans="1:11" ht="19.5" customHeight="1">
      <c r="A19" s="51" t="s">
        <v>58</v>
      </c>
      <c r="B19" s="52"/>
      <c r="C19" s="52"/>
      <c r="D19" s="52"/>
      <c r="E19" s="52"/>
      <c r="F19" s="52"/>
      <c r="G19" s="52"/>
      <c r="H19" s="52"/>
      <c r="I19" s="52"/>
      <c r="J19" s="52"/>
      <c r="K19" s="53"/>
    </row>
    <row r="20" spans="1:11" ht="132.75" customHeight="1">
      <c r="A20" s="33">
        <v>2</v>
      </c>
      <c r="B20" s="32" t="s">
        <v>48</v>
      </c>
      <c r="C20" s="16" t="s">
        <v>13</v>
      </c>
      <c r="D20" s="17" t="s">
        <v>12</v>
      </c>
      <c r="E20" s="17">
        <v>4</v>
      </c>
      <c r="F20" s="17">
        <v>6</v>
      </c>
      <c r="G20" s="29">
        <v>100</v>
      </c>
      <c r="H20" s="21">
        <v>14400</v>
      </c>
      <c r="I20" s="21">
        <v>14400</v>
      </c>
      <c r="J20" s="30">
        <f>I20/H20*100</f>
        <v>100</v>
      </c>
      <c r="K20" s="23" t="s">
        <v>0</v>
      </c>
    </row>
    <row r="21" spans="1:11" ht="49.5" customHeight="1">
      <c r="A21" s="33">
        <v>3</v>
      </c>
      <c r="B21" s="32" t="s">
        <v>49</v>
      </c>
      <c r="C21" s="16" t="s">
        <v>7</v>
      </c>
      <c r="D21" s="17" t="s">
        <v>12</v>
      </c>
      <c r="E21" s="17">
        <v>0</v>
      </c>
      <c r="F21" s="17">
        <v>0</v>
      </c>
      <c r="G21" s="29">
        <v>0</v>
      </c>
      <c r="H21" s="21">
        <v>0</v>
      </c>
      <c r="I21" s="21">
        <v>0</v>
      </c>
      <c r="J21" s="30">
        <v>0</v>
      </c>
      <c r="K21" s="23" t="s">
        <v>0</v>
      </c>
    </row>
    <row r="22" spans="1:11" ht="49.5" customHeight="1">
      <c r="A22" s="33">
        <v>4</v>
      </c>
      <c r="B22" s="31" t="s">
        <v>50</v>
      </c>
      <c r="C22" s="16" t="s">
        <v>8</v>
      </c>
      <c r="D22" s="17" t="s">
        <v>14</v>
      </c>
      <c r="E22" s="17">
        <v>1</v>
      </c>
      <c r="F22" s="17">
        <v>1</v>
      </c>
      <c r="G22" s="29">
        <f>F22/E22*100</f>
        <v>100</v>
      </c>
      <c r="H22" s="21">
        <v>435784</v>
      </c>
      <c r="I22" s="21">
        <v>435784</v>
      </c>
      <c r="J22" s="30">
        <f>I22/H22*100</f>
        <v>100</v>
      </c>
      <c r="K22" s="23" t="s">
        <v>0</v>
      </c>
    </row>
    <row r="23" spans="1:11" ht="38.25" customHeight="1">
      <c r="A23" s="39" t="s">
        <v>42</v>
      </c>
      <c r="B23" s="40"/>
      <c r="C23" s="40"/>
      <c r="D23" s="40"/>
      <c r="E23" s="40"/>
      <c r="F23" s="41"/>
      <c r="G23" s="36">
        <f>(G20+G21+G22)/3</f>
        <v>66.666666666666671</v>
      </c>
      <c r="H23" s="42" t="s">
        <v>54</v>
      </c>
      <c r="I23" s="43"/>
      <c r="J23" s="36">
        <f>(J20+J21+J22)/3</f>
        <v>66.666666666666671</v>
      </c>
      <c r="K23" s="24" t="s">
        <v>0</v>
      </c>
    </row>
    <row r="24" spans="1:11" ht="36.75" customHeight="1">
      <c r="A24" s="39" t="s">
        <v>43</v>
      </c>
      <c r="B24" s="40"/>
      <c r="C24" s="40"/>
      <c r="D24" s="40"/>
      <c r="E24" s="40"/>
      <c r="F24" s="41"/>
      <c r="G24" s="36">
        <f>G23</f>
        <v>66.666666666666671</v>
      </c>
      <c r="H24" s="42" t="s">
        <v>56</v>
      </c>
      <c r="I24" s="43"/>
      <c r="J24" s="36">
        <f>J23</f>
        <v>66.666666666666671</v>
      </c>
      <c r="K24" s="37" t="s">
        <v>0</v>
      </c>
    </row>
    <row r="25" spans="1:11" ht="21" customHeight="1">
      <c r="A25" s="39" t="s">
        <v>41</v>
      </c>
      <c r="B25" s="40"/>
      <c r="C25" s="40"/>
      <c r="D25" s="40"/>
      <c r="E25" s="40"/>
      <c r="F25" s="40"/>
      <c r="G25" s="40"/>
      <c r="H25" s="40"/>
      <c r="I25" s="40"/>
      <c r="J25" s="41"/>
      <c r="K25" s="7">
        <f>G24*0.8+J24*0.2</f>
        <v>66.666666666666686</v>
      </c>
    </row>
    <row r="26" spans="1:11" ht="36.75" customHeight="1">
      <c r="A26" s="48" t="s">
        <v>37</v>
      </c>
      <c r="B26" s="49"/>
      <c r="C26" s="49"/>
      <c r="D26" s="49"/>
      <c r="E26" s="49"/>
      <c r="F26" s="49"/>
      <c r="G26" s="49"/>
      <c r="H26" s="49"/>
      <c r="I26" s="49"/>
      <c r="J26" s="49"/>
      <c r="K26" s="50"/>
    </row>
    <row r="27" spans="1:11" ht="23.25" customHeight="1">
      <c r="A27" s="48" t="s">
        <v>17</v>
      </c>
      <c r="B27" s="49"/>
      <c r="C27" s="49"/>
      <c r="D27" s="49"/>
      <c r="E27" s="49"/>
      <c r="F27" s="49"/>
      <c r="G27" s="49"/>
      <c r="H27" s="49"/>
      <c r="I27" s="49"/>
      <c r="J27" s="49"/>
      <c r="K27" s="50"/>
    </row>
    <row r="28" spans="1:11" ht="23.25" customHeight="1">
      <c r="A28" s="48" t="s">
        <v>59</v>
      </c>
      <c r="B28" s="49"/>
      <c r="C28" s="49"/>
      <c r="D28" s="49"/>
      <c r="E28" s="49"/>
      <c r="F28" s="49"/>
      <c r="G28" s="49"/>
      <c r="H28" s="49"/>
      <c r="I28" s="49"/>
      <c r="J28" s="49"/>
      <c r="K28" s="50"/>
    </row>
    <row r="29" spans="1:11" ht="66.75" customHeight="1">
      <c r="A29" s="44">
        <v>5</v>
      </c>
      <c r="B29" s="54" t="s">
        <v>51</v>
      </c>
      <c r="C29" s="19" t="s">
        <v>19</v>
      </c>
      <c r="D29" s="25" t="s">
        <v>5</v>
      </c>
      <c r="E29" s="17">
        <v>100</v>
      </c>
      <c r="F29" s="17">
        <v>100</v>
      </c>
      <c r="G29" s="29">
        <f>F29/E29*100</f>
        <v>100</v>
      </c>
      <c r="H29" s="65">
        <v>4892291.1100000003</v>
      </c>
      <c r="I29" s="65">
        <v>4892291.1100000003</v>
      </c>
      <c r="J29" s="57">
        <f>I29/H29*100</f>
        <v>100</v>
      </c>
      <c r="K29" s="23" t="s">
        <v>0</v>
      </c>
    </row>
    <row r="30" spans="1:11" ht="51" customHeight="1">
      <c r="A30" s="44"/>
      <c r="B30" s="55"/>
      <c r="C30" s="20" t="s">
        <v>20</v>
      </c>
      <c r="D30" s="26" t="s">
        <v>5</v>
      </c>
      <c r="E30" s="17">
        <v>6.4</v>
      </c>
      <c r="F30" s="17">
        <v>13.5</v>
      </c>
      <c r="G30" s="29">
        <v>100</v>
      </c>
      <c r="H30" s="68"/>
      <c r="I30" s="68"/>
      <c r="J30" s="58"/>
      <c r="K30" s="23" t="s">
        <v>0</v>
      </c>
    </row>
    <row r="31" spans="1:11" ht="54.75" customHeight="1">
      <c r="A31" s="44"/>
      <c r="B31" s="55"/>
      <c r="C31" s="20" t="s">
        <v>21</v>
      </c>
      <c r="D31" s="27" t="s">
        <v>5</v>
      </c>
      <c r="E31" s="17">
        <v>85</v>
      </c>
      <c r="F31" s="17">
        <v>100</v>
      </c>
      <c r="G31" s="29">
        <v>100</v>
      </c>
      <c r="H31" s="68"/>
      <c r="I31" s="68"/>
      <c r="J31" s="58"/>
      <c r="K31" s="23" t="s">
        <v>0</v>
      </c>
    </row>
    <row r="32" spans="1:11" ht="34.5" customHeight="1">
      <c r="A32" s="44"/>
      <c r="B32" s="55"/>
      <c r="C32" s="20" t="s">
        <v>22</v>
      </c>
      <c r="D32" s="27" t="s">
        <v>14</v>
      </c>
      <c r="E32" s="17">
        <v>32</v>
      </c>
      <c r="F32" s="17">
        <v>50.75</v>
      </c>
      <c r="G32" s="22">
        <f>(2-(F32/E32))*100</f>
        <v>41.40625</v>
      </c>
      <c r="H32" s="68"/>
      <c r="I32" s="68"/>
      <c r="J32" s="58"/>
      <c r="K32" s="23" t="s">
        <v>0</v>
      </c>
    </row>
    <row r="33" spans="1:11" ht="33.75" customHeight="1">
      <c r="A33" s="44"/>
      <c r="B33" s="56"/>
      <c r="C33" s="20" t="s">
        <v>23</v>
      </c>
      <c r="D33" s="27" t="s">
        <v>12</v>
      </c>
      <c r="E33" s="17">
        <v>1</v>
      </c>
      <c r="F33" s="17">
        <v>1</v>
      </c>
      <c r="G33" s="29">
        <f>F33/E33*100</f>
        <v>100</v>
      </c>
      <c r="H33" s="66"/>
      <c r="I33" s="66"/>
      <c r="J33" s="59"/>
      <c r="K33" s="23" t="s">
        <v>0</v>
      </c>
    </row>
    <row r="34" spans="1:11" ht="33.75" customHeight="1">
      <c r="A34" s="39" t="s">
        <v>63</v>
      </c>
      <c r="B34" s="40"/>
      <c r="C34" s="40"/>
      <c r="D34" s="40"/>
      <c r="E34" s="40"/>
      <c r="F34" s="41"/>
      <c r="G34" s="29">
        <f>(G29+G30+G31+G32+G33)/5</f>
        <v>88.28125</v>
      </c>
      <c r="H34" s="42" t="s">
        <v>62</v>
      </c>
      <c r="I34" s="43"/>
      <c r="J34" s="34">
        <f>J29</f>
        <v>100</v>
      </c>
      <c r="K34" s="24" t="s">
        <v>0</v>
      </c>
    </row>
    <row r="35" spans="1:11" ht="51" customHeight="1">
      <c r="A35" s="33">
        <v>6</v>
      </c>
      <c r="B35" s="32" t="s">
        <v>52</v>
      </c>
      <c r="C35" s="16" t="s">
        <v>24</v>
      </c>
      <c r="D35" s="27" t="s">
        <v>5</v>
      </c>
      <c r="E35" s="17">
        <v>60</v>
      </c>
      <c r="F35" s="17">
        <v>71.400000000000006</v>
      </c>
      <c r="G35" s="29">
        <v>100</v>
      </c>
      <c r="H35" s="21">
        <v>131689.29999999999</v>
      </c>
      <c r="I35" s="21">
        <v>131689.29999999999</v>
      </c>
      <c r="J35" s="30">
        <f>I35/H35*100</f>
        <v>100</v>
      </c>
      <c r="K35" s="23" t="s">
        <v>0</v>
      </c>
    </row>
    <row r="36" spans="1:11" ht="21" customHeight="1">
      <c r="A36" s="51" t="s">
        <v>58</v>
      </c>
      <c r="B36" s="52"/>
      <c r="C36" s="52"/>
      <c r="D36" s="52"/>
      <c r="E36" s="52"/>
      <c r="F36" s="52"/>
      <c r="G36" s="52"/>
      <c r="H36" s="52"/>
      <c r="I36" s="52"/>
      <c r="J36" s="52"/>
      <c r="K36" s="53"/>
    </row>
    <row r="37" spans="1:11" ht="100.5" customHeight="1">
      <c r="A37" s="33">
        <v>7</v>
      </c>
      <c r="B37" s="31" t="s">
        <v>53</v>
      </c>
      <c r="C37" s="16" t="s">
        <v>25</v>
      </c>
      <c r="D37" s="18" t="s">
        <v>26</v>
      </c>
      <c r="E37" s="17">
        <v>100</v>
      </c>
      <c r="F37" s="17">
        <v>111</v>
      </c>
      <c r="G37" s="29">
        <v>100</v>
      </c>
      <c r="H37" s="21">
        <v>591459.99</v>
      </c>
      <c r="I37" s="21">
        <v>590917.5</v>
      </c>
      <c r="J37" s="23">
        <f>I37/H37*100</f>
        <v>99.908279510166025</v>
      </c>
      <c r="K37" s="23" t="s">
        <v>0</v>
      </c>
    </row>
    <row r="38" spans="1:11" ht="33.75" customHeight="1">
      <c r="A38" s="39" t="s">
        <v>60</v>
      </c>
      <c r="B38" s="40"/>
      <c r="C38" s="40"/>
      <c r="D38" s="40"/>
      <c r="E38" s="40"/>
      <c r="F38" s="41"/>
      <c r="G38" s="36">
        <f>((G34+G35)/2+G37)/(1+1)</f>
        <v>97.0703125</v>
      </c>
      <c r="H38" s="42" t="s">
        <v>54</v>
      </c>
      <c r="I38" s="43"/>
      <c r="J38" s="36">
        <f>(J34+J35+J37)/3</f>
        <v>99.969426503388675</v>
      </c>
      <c r="K38" s="24" t="s">
        <v>0</v>
      </c>
    </row>
    <row r="39" spans="1:11" ht="54" customHeight="1">
      <c r="A39" s="39" t="s">
        <v>44</v>
      </c>
      <c r="B39" s="40"/>
      <c r="C39" s="40"/>
      <c r="D39" s="40"/>
      <c r="E39" s="40"/>
      <c r="F39" s="41"/>
      <c r="G39" s="36">
        <f>G38</f>
        <v>97.0703125</v>
      </c>
      <c r="H39" s="42" t="s">
        <v>57</v>
      </c>
      <c r="I39" s="43"/>
      <c r="J39" s="36">
        <f>J38</f>
        <v>99.969426503388675</v>
      </c>
      <c r="K39" s="24" t="s">
        <v>0</v>
      </c>
    </row>
    <row r="40" spans="1:11" ht="35.25" customHeight="1">
      <c r="A40" s="39" t="s">
        <v>45</v>
      </c>
      <c r="B40" s="40"/>
      <c r="C40" s="40"/>
      <c r="D40" s="40"/>
      <c r="E40" s="40"/>
      <c r="F40" s="40"/>
      <c r="G40" s="40"/>
      <c r="H40" s="40"/>
      <c r="I40" s="40"/>
      <c r="J40" s="41"/>
      <c r="K40" s="24">
        <f>G39*0.8+J39*0.2</f>
        <v>97.650135300677732</v>
      </c>
    </row>
    <row r="41" spans="1:11" ht="23.25" customHeight="1">
      <c r="A41" s="45" t="s">
        <v>46</v>
      </c>
      <c r="B41" s="46"/>
      <c r="C41" s="46"/>
      <c r="D41" s="46"/>
      <c r="E41" s="46"/>
      <c r="F41" s="46"/>
      <c r="G41" s="46"/>
      <c r="H41" s="46"/>
      <c r="I41" s="46"/>
      <c r="J41" s="47"/>
      <c r="K41" s="8">
        <f>(K16+K25+K40)/3</f>
        <v>88.105600655781473</v>
      </c>
    </row>
    <row r="42" spans="1:11" ht="39" customHeight="1">
      <c r="A42" s="9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39" customHeight="1">
      <c r="A43" s="9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39" customHeight="1">
      <c r="A44" s="9"/>
      <c r="B44" s="11"/>
      <c r="C44" s="11"/>
      <c r="D44" s="11"/>
      <c r="E44" s="11"/>
      <c r="F44" s="11"/>
      <c r="G44" s="11"/>
      <c r="H44" s="11"/>
      <c r="I44" s="11"/>
      <c r="J44" s="11"/>
      <c r="K44" s="11"/>
    </row>
  </sheetData>
  <mergeCells count="53">
    <mergeCell ref="A10:K10"/>
    <mergeCell ref="A19:K19"/>
    <mergeCell ref="A28:K28"/>
    <mergeCell ref="A25:J25"/>
    <mergeCell ref="A13:F13"/>
    <mergeCell ref="H13:I13"/>
    <mergeCell ref="H11:H12"/>
    <mergeCell ref="A18:K18"/>
    <mergeCell ref="A27:K27"/>
    <mergeCell ref="A1:J1"/>
    <mergeCell ref="A4:A6"/>
    <mergeCell ref="B4:B6"/>
    <mergeCell ref="C4:F4"/>
    <mergeCell ref="G4:G6"/>
    <mergeCell ref="E5:F5"/>
    <mergeCell ref="D5:D6"/>
    <mergeCell ref="C5:C6"/>
    <mergeCell ref="J4:J6"/>
    <mergeCell ref="H4:I5"/>
    <mergeCell ref="A2:K2"/>
    <mergeCell ref="I11:I12"/>
    <mergeCell ref="K4:K6"/>
    <mergeCell ref="I29:I33"/>
    <mergeCell ref="A8:K8"/>
    <mergeCell ref="H15:I15"/>
    <mergeCell ref="H29:H33"/>
    <mergeCell ref="J11:J12"/>
    <mergeCell ref="A14:F14"/>
    <mergeCell ref="A9:K9"/>
    <mergeCell ref="H14:I14"/>
    <mergeCell ref="A17:K17"/>
    <mergeCell ref="J29:J33"/>
    <mergeCell ref="K11:K12"/>
    <mergeCell ref="A11:A12"/>
    <mergeCell ref="B11:B12"/>
    <mergeCell ref="A15:F15"/>
    <mergeCell ref="A41:J41"/>
    <mergeCell ref="A16:J16"/>
    <mergeCell ref="A23:F23"/>
    <mergeCell ref="H23:I23"/>
    <mergeCell ref="A24:F24"/>
    <mergeCell ref="H24:I24"/>
    <mergeCell ref="A38:F38"/>
    <mergeCell ref="H38:I38"/>
    <mergeCell ref="A26:K26"/>
    <mergeCell ref="A36:K36"/>
    <mergeCell ref="A34:F34"/>
    <mergeCell ref="H34:I34"/>
    <mergeCell ref="H39:I39"/>
    <mergeCell ref="A29:A33"/>
    <mergeCell ref="A39:F39"/>
    <mergeCell ref="A40:J40"/>
    <mergeCell ref="B29:B33"/>
  </mergeCells>
  <phoneticPr fontId="3" type="noConversion"/>
  <pageMargins left="0.31496062992125984" right="0.31496062992125984" top="0.47244094488188981" bottom="0.23622047244094491" header="0.31496062992125984" footer="0.1574803149606299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мю</dc:creator>
  <cp:lastModifiedBy>User</cp:lastModifiedBy>
  <cp:lastPrinted>2023-01-24T05:00:24Z</cp:lastPrinted>
  <dcterms:created xsi:type="dcterms:W3CDTF">2011-02-09T02:44:53Z</dcterms:created>
  <dcterms:modified xsi:type="dcterms:W3CDTF">2023-03-29T08:40:00Z</dcterms:modified>
</cp:coreProperties>
</file>