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20" windowHeight="8820"/>
  </bookViews>
  <sheets>
    <sheet name="Оценка (4)" sheetId="6" r:id="rId1"/>
  </sheets>
  <calcPr calcId="125725"/>
</workbook>
</file>

<file path=xl/calcChain.xml><?xml version="1.0" encoding="utf-8"?>
<calcChain xmlns="http://schemas.openxmlformats.org/spreadsheetml/2006/main">
  <c r="N32" i="6"/>
  <c r="N31"/>
  <c r="G19"/>
  <c r="G18"/>
  <c r="M13"/>
  <c r="M15" s="1"/>
  <c r="M19" s="1"/>
  <c r="G13"/>
  <c r="M25"/>
  <c r="M26"/>
  <c r="M27"/>
  <c r="M28"/>
  <c r="M24"/>
  <c r="M29" s="1"/>
  <c r="M17"/>
  <c r="M18" s="1"/>
  <c r="M14"/>
  <c r="G26"/>
  <c r="G27"/>
  <c r="G17"/>
  <c r="G14"/>
  <c r="G15"/>
  <c r="G29"/>
  <c r="G30" s="1"/>
  <c r="N20" l="1"/>
</calcChain>
</file>

<file path=xl/sharedStrings.xml><?xml version="1.0" encoding="utf-8"?>
<sst xmlns="http://schemas.openxmlformats.org/spreadsheetml/2006/main" count="86" uniqueCount="65">
  <si>
    <t>х</t>
  </si>
  <si>
    <t>№ п\п</t>
  </si>
  <si>
    <t xml:space="preserve">Наименование </t>
  </si>
  <si>
    <t>Единица измерения</t>
  </si>
  <si>
    <t>Значение</t>
  </si>
  <si>
    <t>1.1</t>
  </si>
  <si>
    <t>Доля населения систематически занимающегося физической культурой и спортом</t>
  </si>
  <si>
    <t>процент</t>
  </si>
  <si>
    <t>Количество проводимых мероприятий для детей и молодежи</t>
  </si>
  <si>
    <t xml:space="preserve">единиц </t>
  </si>
  <si>
    <t xml:space="preserve">"Развитие физической культуры и спорта и реализация мероприятий в сфере молодежной политики в Москаленском районе" </t>
  </si>
  <si>
    <t>Количество участия в спортивных мероприятиях</t>
  </si>
  <si>
    <t>еденицы</t>
  </si>
  <si>
    <t>Темп роста расходов на млодежную политику</t>
  </si>
  <si>
    <t>Доля  трудоустроенных н/летних от общего числа несовершеннолетних граждан</t>
  </si>
  <si>
    <t>Количество оздоровленных несовершеннолетних</t>
  </si>
  <si>
    <t>чел.</t>
  </si>
  <si>
    <t>Глава муниципального района                                                                                                               А.В.Ряполов</t>
  </si>
  <si>
    <t>2.1.1</t>
  </si>
  <si>
    <t>Мероприятие1:Организация и проведение мероприятий и соревнований</t>
  </si>
  <si>
    <t>Мероприятие1:Обеспечение деятельности учреждения осуществляющего спортивную подготовку</t>
  </si>
  <si>
    <t>ОМ:Развитие физической культуры</t>
  </si>
  <si>
    <t>3.1.1</t>
  </si>
  <si>
    <t>Мероприятие1:Обеспечение деятельности учреждений молодежной политики</t>
  </si>
  <si>
    <t>3.1.2</t>
  </si>
  <si>
    <t>3.1.3</t>
  </si>
  <si>
    <t>Мероприятие2:Организация и проведение мероприятий для детей и молодежи</t>
  </si>
  <si>
    <t>Мероприятие3:Организация отдыха,оздоровления несовершеннолетних</t>
  </si>
  <si>
    <t>Доля оздоровленных несовершеннолетних от общего числа несовершеннолетних граждан</t>
  </si>
  <si>
    <t>3.1.4</t>
  </si>
  <si>
    <t>Мероприятие4:Организация трудовой деятельности несовершеннолетних</t>
  </si>
  <si>
    <t>3.1.5</t>
  </si>
  <si>
    <t>Мероприятие5:Организация и осуществление мероприятий по работе с детьми и молодежью</t>
  </si>
  <si>
    <t>Расчет
 оценки эффективности реализации муниципальной программы Москаленского муниципального района Омской области (далее - МП)</t>
  </si>
  <si>
    <t>Эффективность реализации подпрограммы № 1</t>
  </si>
  <si>
    <t>за  2022 год</t>
  </si>
  <si>
    <t>2022 год 
План</t>
  </si>
  <si>
    <t>2022 год
Факт</t>
  </si>
  <si>
    <t>В том числе неиспользованные обязательства года,предшествующего отчетному финансовому году</t>
  </si>
  <si>
    <t>Неисполненные обязательства отчетного финансового года</t>
  </si>
  <si>
    <t xml:space="preserve">Уровень финансового обеспечения мероприятия (справочно)/оценка качества кассового исполнения&lt;5&gt;  (процентов)
</t>
  </si>
  <si>
    <t>Эффективность реализации подпрограммы муниципальной программы (далее-подпрограмма муниципальной программы &lt;6&gt;   (процентов)</t>
  </si>
  <si>
    <t>Объем финансирования мероприятия , рублей</t>
  </si>
  <si>
    <t>Целевой индикатор реализации мероприятия муниципальной программы в рамках соответствующих ОМ</t>
  </si>
  <si>
    <t>Наименование мероприятия Программы/основного мероприятия(далее-ОМ)</t>
  </si>
  <si>
    <t xml:space="preserve">Эффективность реализации мероприятия по целевым индикаторам/      степень достижения значения целевого индикатора&lt;3&gt; (процентов)
</t>
  </si>
  <si>
    <t>Остаток финансовых ресурсов исключаемый из расчета</t>
  </si>
  <si>
    <t>1.2</t>
  </si>
  <si>
    <t>Мероприятие2:Субсидия организациям,индивидуальным предпринимателям на модернизацию и эксплуатацию плоскостных спортивных сооружений находящихся на территории муниципального образования Омской области,включая их оснащение спортивным оборудованием и инвентарем</t>
  </si>
  <si>
    <t>Количество модернизированных и эксплуатируемых плоскостных спортивных сооружений</t>
  </si>
  <si>
    <t>ед.</t>
  </si>
  <si>
    <t>Подпрограмма 1 "Развитие физической культуры и спорта"</t>
  </si>
  <si>
    <t>Эффективность реализации ОМ по целевым индикаторам</t>
  </si>
  <si>
    <t>ОМ:Осуществление спортивной подготовки</t>
  </si>
  <si>
    <t>Эффективность реализации мероприятий подрограммы 1 по целевым индикаторам</t>
  </si>
  <si>
    <t>Оценка качества кассового исполнения ОМ</t>
  </si>
  <si>
    <t>Эффективность реализации  ОМ по цевым индикаторам</t>
  </si>
  <si>
    <t>Оценка качества кассового исполнения подпрограммы1</t>
  </si>
  <si>
    <t>Подпрограмма 2"Молодежь Москаленского района"</t>
  </si>
  <si>
    <t>ОМ:Реализация мероприятий в сфере молодежной политики</t>
  </si>
  <si>
    <t>Эффективность реализации подпрограммы № 2</t>
  </si>
  <si>
    <t>Эффективность реализации мероприятий подрограммы 2 по целевым индикаторам</t>
  </si>
  <si>
    <t>Оценка качества кассового исполнения подпрограммы2</t>
  </si>
  <si>
    <t>Эффективность реализации  МП по целевым индикаторам и качеству кассового исполнения(оперативнвя эффективность)</t>
  </si>
  <si>
    <t>Мероприятия,за исключением мероприятий в рамках деятельности субъектов бюджетного планирования ,связанной с осуществлением функций руководства и управления в сфере установленных функций</t>
  </si>
</sst>
</file>

<file path=xl/styles.xml><?xml version="1.0" encoding="utf-8"?>
<styleSheet xmlns="http://schemas.openxmlformats.org/spreadsheetml/2006/main">
  <numFmts count="1">
    <numFmt numFmtId="176" formatCode="0.0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01">
    <xf numFmtId="0" fontId="0" fillId="0" borderId="0" xfId="0"/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left" vertical="top" wrapText="1"/>
    </xf>
    <xf numFmtId="0" fontId="5" fillId="0" borderId="0" xfId="1" applyFont="1"/>
    <xf numFmtId="0" fontId="5" fillId="0" borderId="0" xfId="1" applyNumberFormat="1" applyFont="1" applyFill="1" applyAlignment="1">
      <alignment horizontal="center" vertical="top"/>
    </xf>
    <xf numFmtId="0" fontId="7" fillId="0" borderId="0" xfId="1" applyNumberFormat="1" applyFont="1" applyFill="1" applyAlignment="1">
      <alignment horizontal="center" vertical="top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 vertical="top" wrapText="1"/>
    </xf>
    <xf numFmtId="4" fontId="0" fillId="0" borderId="0" xfId="0" applyNumberFormat="1"/>
    <xf numFmtId="49" fontId="4" fillId="2" borderId="1" xfId="2" applyNumberFormat="1" applyFont="1" applyFill="1" applyBorder="1" applyAlignment="1">
      <alignment horizontal="left" vertical="top" wrapText="1"/>
    </xf>
    <xf numFmtId="49" fontId="2" fillId="2" borderId="1" xfId="2" applyNumberFormat="1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2" fontId="10" fillId="2" borderId="1" xfId="2" applyNumberFormat="1" applyFont="1" applyFill="1" applyBorder="1" applyAlignment="1">
      <alignment horizontal="center" vertical="top" wrapText="1"/>
    </xf>
    <xf numFmtId="49" fontId="4" fillId="2" borderId="1" xfId="2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76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76" fontId="4" fillId="2" borderId="2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wrapText="1"/>
    </xf>
    <xf numFmtId="49" fontId="2" fillId="2" borderId="1" xfId="2" applyNumberFormat="1" applyFont="1" applyFill="1" applyBorder="1" applyAlignment="1">
      <alignment wrapText="1"/>
    </xf>
    <xf numFmtId="2" fontId="4" fillId="2" borderId="1" xfId="2" applyNumberFormat="1" applyFont="1" applyFill="1" applyBorder="1" applyAlignment="1">
      <alignment wrapText="1"/>
    </xf>
    <xf numFmtId="49" fontId="9" fillId="2" borderId="1" xfId="2" applyNumberFormat="1" applyFont="1" applyFill="1" applyBorder="1" applyAlignment="1">
      <alignment horizontal="left" vertical="top" wrapText="1"/>
    </xf>
    <xf numFmtId="176" fontId="9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wrapText="1"/>
    </xf>
    <xf numFmtId="2" fontId="9" fillId="2" borderId="1" xfId="2" applyNumberFormat="1" applyFont="1" applyFill="1" applyBorder="1" applyAlignment="1">
      <alignment wrapText="1"/>
    </xf>
    <xf numFmtId="2" fontId="9" fillId="2" borderId="1" xfId="2" applyNumberFormat="1" applyFont="1" applyFill="1" applyBorder="1" applyAlignment="1">
      <alignment horizontal="center" vertical="top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2" fontId="9" fillId="2" borderId="1" xfId="2" applyNumberFormat="1" applyFont="1" applyFill="1" applyBorder="1" applyAlignment="1">
      <alignment horizontal="right" wrapText="1"/>
    </xf>
    <xf numFmtId="2" fontId="4" fillId="2" borderId="1" xfId="2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4" fontId="10" fillId="2" borderId="4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9" fillId="2" borderId="4" xfId="2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wrapText="1"/>
    </xf>
    <xf numFmtId="0" fontId="4" fillId="0" borderId="7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 wrapText="1"/>
    </xf>
    <xf numFmtId="0" fontId="11" fillId="2" borderId="4" xfId="1" applyFont="1" applyFill="1" applyBorder="1" applyAlignment="1">
      <alignment horizontal="left" vertical="top" wrapText="1"/>
    </xf>
    <xf numFmtId="0" fontId="11" fillId="2" borderId="5" xfId="1" applyFont="1" applyFill="1" applyBorder="1" applyAlignment="1">
      <alignment horizontal="left" vertical="top" wrapText="1"/>
    </xf>
    <xf numFmtId="0" fontId="8" fillId="2" borderId="4" xfId="1" applyFont="1" applyFill="1" applyBorder="1" applyAlignment="1">
      <alignment horizontal="left" vertical="top" wrapText="1"/>
    </xf>
    <xf numFmtId="0" fontId="8" fillId="2" borderId="5" xfId="1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4" fontId="10" fillId="2" borderId="4" xfId="0" applyNumberFormat="1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right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49" fontId="9" fillId="0" borderId="4" xfId="2" applyNumberFormat="1" applyFont="1" applyFill="1" applyBorder="1" applyAlignment="1">
      <alignment horizontal="center" wrapText="1"/>
    </xf>
    <xf numFmtId="49" fontId="9" fillId="0" borderId="5" xfId="2" applyNumberFormat="1" applyFont="1" applyFill="1" applyBorder="1" applyAlignment="1">
      <alignment horizontal="center" wrapText="1"/>
    </xf>
    <xf numFmtId="49" fontId="9" fillId="0" borderId="6" xfId="2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49" fontId="9" fillId="2" borderId="4" xfId="2" applyNumberFormat="1" applyFont="1" applyFill="1" applyBorder="1" applyAlignment="1">
      <alignment horizontal="center" wrapText="1"/>
    </xf>
    <xf numFmtId="49" fontId="9" fillId="2" borderId="5" xfId="2" applyNumberFormat="1" applyFont="1" applyFill="1" applyBorder="1" applyAlignment="1">
      <alignment horizontal="center" wrapText="1"/>
    </xf>
    <xf numFmtId="49" fontId="9" fillId="2" borderId="6" xfId="2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Расчет индикаторо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zoomScale="75" zoomScaleNormal="75" workbookViewId="0">
      <selection activeCell="B32" sqref="B32:M32"/>
    </sheetView>
  </sheetViews>
  <sheetFormatPr defaultRowHeight="14.5"/>
  <cols>
    <col min="1" max="1" width="13.453125" bestFit="1" customWidth="1"/>
    <col min="2" max="2" width="36.26953125" customWidth="1"/>
    <col min="3" max="3" width="24.453125" customWidth="1"/>
    <col min="4" max="4" width="13.1796875" customWidth="1"/>
    <col min="5" max="5" width="11.26953125" customWidth="1"/>
    <col min="6" max="6" width="11.81640625" customWidth="1"/>
    <col min="7" max="7" width="19.26953125" customWidth="1"/>
    <col min="8" max="8" width="17.26953125" customWidth="1"/>
    <col min="9" max="9" width="14" customWidth="1"/>
    <col min="10" max="10" width="18.1796875" customWidth="1"/>
    <col min="11" max="11" width="14" customWidth="1"/>
    <col min="12" max="12" width="17.1796875" customWidth="1"/>
    <col min="13" max="13" width="20.453125" customWidth="1"/>
    <col min="14" max="14" width="21.81640625" customWidth="1"/>
    <col min="17" max="17" width="12.81640625" bestFit="1" customWidth="1"/>
  </cols>
  <sheetData>
    <row r="1" spans="1:14" ht="18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7.5" customHeight="1">
      <c r="A2" s="65" t="s">
        <v>33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0.5" customHeight="1">
      <c r="A3" s="65" t="s">
        <v>10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24" customHeight="1">
      <c r="A4" s="65" t="s">
        <v>35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ht="18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</row>
    <row r="6" spans="1:14" ht="67.5" customHeight="1">
      <c r="A6" s="79" t="s">
        <v>1</v>
      </c>
      <c r="B6" s="64" t="s">
        <v>44</v>
      </c>
      <c r="C6" s="82" t="s">
        <v>43</v>
      </c>
      <c r="D6" s="83"/>
      <c r="E6" s="83"/>
      <c r="F6" s="84"/>
      <c r="G6" s="64" t="s">
        <v>45</v>
      </c>
      <c r="H6" s="97" t="s">
        <v>42</v>
      </c>
      <c r="I6" s="97"/>
      <c r="J6" s="97"/>
      <c r="K6" s="97"/>
      <c r="L6" s="98"/>
      <c r="M6" s="64" t="s">
        <v>40</v>
      </c>
      <c r="N6" s="64" t="s">
        <v>41</v>
      </c>
    </row>
    <row r="7" spans="1:14" ht="18">
      <c r="A7" s="80"/>
      <c r="B7" s="64"/>
      <c r="C7" s="64" t="s">
        <v>2</v>
      </c>
      <c r="D7" s="64" t="s">
        <v>3</v>
      </c>
      <c r="E7" s="64" t="s">
        <v>4</v>
      </c>
      <c r="F7" s="64"/>
      <c r="G7" s="64"/>
      <c r="H7" s="99"/>
      <c r="I7" s="99"/>
      <c r="J7" s="99"/>
      <c r="K7" s="99"/>
      <c r="L7" s="100"/>
      <c r="M7" s="64"/>
      <c r="N7" s="64"/>
    </row>
    <row r="8" spans="1:14" ht="190.5" customHeight="1">
      <c r="A8" s="81"/>
      <c r="B8" s="64"/>
      <c r="C8" s="64"/>
      <c r="D8" s="64"/>
      <c r="E8" s="4" t="s">
        <v>36</v>
      </c>
      <c r="F8" s="4" t="s">
        <v>37</v>
      </c>
      <c r="G8" s="64"/>
      <c r="H8" s="4" t="s">
        <v>36</v>
      </c>
      <c r="I8" s="4" t="s">
        <v>38</v>
      </c>
      <c r="J8" s="4" t="s">
        <v>37</v>
      </c>
      <c r="K8" s="4" t="s">
        <v>39</v>
      </c>
      <c r="L8" s="4" t="s">
        <v>46</v>
      </c>
      <c r="M8" s="64"/>
      <c r="N8" s="64"/>
    </row>
    <row r="9" spans="1:14" ht="18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</row>
    <row r="10" spans="1:14" ht="18.5">
      <c r="A10" s="91" t="s">
        <v>51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3"/>
    </row>
    <row r="11" spans="1:14" ht="18.5">
      <c r="A11" s="85" t="s">
        <v>21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7"/>
    </row>
    <row r="12" spans="1:14" ht="38.25" customHeight="1">
      <c r="A12" s="74" t="s">
        <v>64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6"/>
    </row>
    <row r="13" spans="1:14" ht="87" customHeight="1">
      <c r="A13" s="16" t="s">
        <v>5</v>
      </c>
      <c r="B13" s="34" t="s">
        <v>19</v>
      </c>
      <c r="C13" s="22" t="s">
        <v>6</v>
      </c>
      <c r="D13" s="24" t="s">
        <v>7</v>
      </c>
      <c r="E13" s="25">
        <v>36</v>
      </c>
      <c r="F13" s="25">
        <v>36</v>
      </c>
      <c r="G13" s="26">
        <f>(F13/E13)*100</f>
        <v>100</v>
      </c>
      <c r="H13" s="27">
        <v>1423243.71</v>
      </c>
      <c r="I13" s="27"/>
      <c r="J13" s="27">
        <v>1423243.71</v>
      </c>
      <c r="K13" s="27"/>
      <c r="L13" s="27"/>
      <c r="M13" s="28">
        <f>((J13-I13+K13)/(H13-I13-L13))*100</f>
        <v>100</v>
      </c>
      <c r="N13" s="29" t="s">
        <v>0</v>
      </c>
    </row>
    <row r="14" spans="1:14" ht="191.25" customHeight="1">
      <c r="A14" s="16" t="s">
        <v>47</v>
      </c>
      <c r="B14" s="34" t="s">
        <v>48</v>
      </c>
      <c r="C14" s="22" t="s">
        <v>49</v>
      </c>
      <c r="D14" s="24" t="s">
        <v>50</v>
      </c>
      <c r="E14" s="25">
        <v>3</v>
      </c>
      <c r="F14" s="25">
        <v>0</v>
      </c>
      <c r="G14" s="26">
        <f>(F14/E14)*100</f>
        <v>0</v>
      </c>
      <c r="H14" s="27">
        <v>1534700</v>
      </c>
      <c r="I14" s="27"/>
      <c r="J14" s="27">
        <v>0</v>
      </c>
      <c r="K14" s="27"/>
      <c r="L14" s="27"/>
      <c r="M14" s="28">
        <f>((J14-I14+K14)/(H14-I14-L14))*100</f>
        <v>0</v>
      </c>
      <c r="N14" s="29" t="s">
        <v>0</v>
      </c>
    </row>
    <row r="15" spans="1:14" ht="48.75" customHeight="1">
      <c r="A15" s="40"/>
      <c r="B15" s="51" t="s">
        <v>52</v>
      </c>
      <c r="C15" s="52"/>
      <c r="D15" s="52"/>
      <c r="E15" s="52"/>
      <c r="F15" s="53"/>
      <c r="G15" s="41">
        <f>(G13+G14)/2</f>
        <v>50</v>
      </c>
      <c r="H15" s="77" t="s">
        <v>55</v>
      </c>
      <c r="I15" s="58"/>
      <c r="J15" s="58"/>
      <c r="K15" s="58"/>
      <c r="L15" s="59"/>
      <c r="M15" s="42">
        <f>(M13+M14)/2</f>
        <v>50</v>
      </c>
      <c r="N15" s="46" t="s">
        <v>0</v>
      </c>
    </row>
    <row r="16" spans="1:14" ht="48.75" customHeight="1">
      <c r="A16" s="57" t="s">
        <v>53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</row>
    <row r="17" spans="1:17" ht="73.5" customHeight="1">
      <c r="A17" s="23" t="s">
        <v>18</v>
      </c>
      <c r="B17" s="36" t="s">
        <v>20</v>
      </c>
      <c r="C17" s="30" t="s">
        <v>11</v>
      </c>
      <c r="D17" s="31" t="s">
        <v>12</v>
      </c>
      <c r="E17" s="32">
        <v>24</v>
      </c>
      <c r="F17" s="32">
        <v>24</v>
      </c>
      <c r="G17" s="33">
        <f>(F17/E17)*100</f>
        <v>100</v>
      </c>
      <c r="H17" s="27">
        <v>9472670.4199999999</v>
      </c>
      <c r="I17" s="27"/>
      <c r="J17" s="27">
        <v>9472670.4199999999</v>
      </c>
      <c r="K17" s="27"/>
      <c r="L17" s="27"/>
      <c r="M17" s="28">
        <f>((J17-I17+K17)/(H17-I17-L17))*100</f>
        <v>100</v>
      </c>
      <c r="N17" s="29" t="s">
        <v>0</v>
      </c>
      <c r="O17" s="35"/>
    </row>
    <row r="18" spans="1:17" ht="18.5">
      <c r="A18" s="23"/>
      <c r="B18" s="51" t="s">
        <v>56</v>
      </c>
      <c r="C18" s="52"/>
      <c r="D18" s="52"/>
      <c r="E18" s="52"/>
      <c r="F18" s="53"/>
      <c r="G18" s="43">
        <f>G17</f>
        <v>100</v>
      </c>
      <c r="H18" s="54" t="s">
        <v>55</v>
      </c>
      <c r="I18" s="55"/>
      <c r="J18" s="55"/>
      <c r="K18" s="55"/>
      <c r="L18" s="56"/>
      <c r="M18" s="42">
        <f>M17</f>
        <v>100</v>
      </c>
      <c r="N18" s="42" t="s">
        <v>0</v>
      </c>
    </row>
    <row r="19" spans="1:17" ht="18.5">
      <c r="A19" s="23"/>
      <c r="B19" s="51" t="s">
        <v>54</v>
      </c>
      <c r="C19" s="52"/>
      <c r="D19" s="52"/>
      <c r="E19" s="52"/>
      <c r="F19" s="53"/>
      <c r="G19" s="43">
        <f>(G15+G18)/2</f>
        <v>75</v>
      </c>
      <c r="H19" s="54" t="s">
        <v>57</v>
      </c>
      <c r="I19" s="55"/>
      <c r="J19" s="55"/>
      <c r="K19" s="55"/>
      <c r="L19" s="56"/>
      <c r="M19" s="42">
        <f>(M15+M18)/2</f>
        <v>75</v>
      </c>
      <c r="N19" s="42" t="s">
        <v>0</v>
      </c>
    </row>
    <row r="20" spans="1:17" ht="25.5" customHeight="1">
      <c r="A20" s="16"/>
      <c r="B20" s="60" t="s">
        <v>34</v>
      </c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42">
        <f>(G19*0.8)+(M19*0.2)</f>
        <v>75</v>
      </c>
      <c r="Q20" s="15"/>
    </row>
    <row r="21" spans="1:17" ht="31.5" customHeight="1">
      <c r="A21" s="94" t="s">
        <v>58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6"/>
    </row>
    <row r="22" spans="1:17" ht="31.5" customHeight="1">
      <c r="A22" s="88" t="s">
        <v>59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0"/>
    </row>
    <row r="23" spans="1:17" ht="37.5" customHeight="1">
      <c r="A23" s="74" t="s">
        <v>64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  <c r="Q23" s="15"/>
    </row>
    <row r="24" spans="1:17" ht="59.25" customHeight="1">
      <c r="A24" s="37" t="s">
        <v>22</v>
      </c>
      <c r="B24" s="38" t="s">
        <v>23</v>
      </c>
      <c r="C24" s="17" t="s">
        <v>13</v>
      </c>
      <c r="D24" s="18" t="s">
        <v>9</v>
      </c>
      <c r="E24" s="19">
        <v>101</v>
      </c>
      <c r="F24" s="48">
        <v>109</v>
      </c>
      <c r="G24" s="19">
        <v>100</v>
      </c>
      <c r="H24" s="39">
        <v>5229730.42</v>
      </c>
      <c r="I24" s="39"/>
      <c r="J24" s="39">
        <v>5229730.42</v>
      </c>
      <c r="K24" s="39"/>
      <c r="L24" s="39"/>
      <c r="M24" s="39">
        <f>((J24-I24+K24)/(H24-I24-L24))*100</f>
        <v>100</v>
      </c>
      <c r="N24" s="50" t="s">
        <v>0</v>
      </c>
      <c r="Q24" s="15"/>
    </row>
    <row r="25" spans="1:17" ht="62.25" customHeight="1">
      <c r="A25" s="37" t="s">
        <v>24</v>
      </c>
      <c r="B25" s="38" t="s">
        <v>26</v>
      </c>
      <c r="C25" s="17" t="s">
        <v>8</v>
      </c>
      <c r="D25" s="18" t="s">
        <v>9</v>
      </c>
      <c r="E25" s="19">
        <v>101</v>
      </c>
      <c r="F25" s="19">
        <v>105</v>
      </c>
      <c r="G25" s="19">
        <v>100</v>
      </c>
      <c r="H25" s="39">
        <v>481856.29</v>
      </c>
      <c r="I25" s="39"/>
      <c r="J25" s="39">
        <v>481856.29</v>
      </c>
      <c r="K25" s="39"/>
      <c r="L25" s="39"/>
      <c r="M25" s="39">
        <f>((J25-I25+K25)/(H25-I25-L25))*100</f>
        <v>100</v>
      </c>
      <c r="N25" s="50" t="s">
        <v>0</v>
      </c>
      <c r="Q25" s="15"/>
    </row>
    <row r="26" spans="1:17" ht="70.5" customHeight="1">
      <c r="A26" s="37" t="s">
        <v>25</v>
      </c>
      <c r="B26" s="38" t="s">
        <v>27</v>
      </c>
      <c r="C26" s="17" t="s">
        <v>28</v>
      </c>
      <c r="D26" s="18" t="s">
        <v>7</v>
      </c>
      <c r="E26" s="19">
        <v>3.8</v>
      </c>
      <c r="F26" s="19">
        <v>3.8</v>
      </c>
      <c r="G26" s="19">
        <f>(F26/E26)*100</f>
        <v>100</v>
      </c>
      <c r="H26" s="39">
        <v>162784</v>
      </c>
      <c r="I26" s="39"/>
      <c r="J26" s="39">
        <v>162784</v>
      </c>
      <c r="K26" s="39"/>
      <c r="L26" s="39"/>
      <c r="M26" s="39">
        <f>((J26-I26+K26)/(H26-I26-L26))*100</f>
        <v>100</v>
      </c>
      <c r="N26" s="50" t="s">
        <v>0</v>
      </c>
      <c r="Q26" s="15"/>
    </row>
    <row r="27" spans="1:17" ht="53.25" customHeight="1">
      <c r="A27" s="37" t="s">
        <v>29</v>
      </c>
      <c r="B27" s="38" t="s">
        <v>30</v>
      </c>
      <c r="C27" s="17" t="s">
        <v>14</v>
      </c>
      <c r="D27" s="18" t="s">
        <v>7</v>
      </c>
      <c r="E27" s="19">
        <v>3.8</v>
      </c>
      <c r="F27" s="19">
        <v>3.8</v>
      </c>
      <c r="G27" s="19">
        <f>(F27/E27)*100</f>
        <v>100</v>
      </c>
      <c r="H27" s="39">
        <v>49783.5</v>
      </c>
      <c r="I27" s="39"/>
      <c r="J27" s="39">
        <v>49783.5</v>
      </c>
      <c r="K27" s="39"/>
      <c r="L27" s="39"/>
      <c r="M27" s="39">
        <f>((J27-I27+K27)/(H27-I27-L27))*100</f>
        <v>100</v>
      </c>
      <c r="N27" s="50" t="s">
        <v>0</v>
      </c>
      <c r="Q27" s="15"/>
    </row>
    <row r="28" spans="1:17" ht="57" customHeight="1">
      <c r="A28" s="37" t="s">
        <v>31</v>
      </c>
      <c r="B28" s="38" t="s">
        <v>32</v>
      </c>
      <c r="C28" s="17" t="s">
        <v>15</v>
      </c>
      <c r="D28" s="18" t="s">
        <v>16</v>
      </c>
      <c r="E28" s="19">
        <v>100</v>
      </c>
      <c r="F28" s="19">
        <v>120</v>
      </c>
      <c r="G28" s="19">
        <v>100</v>
      </c>
      <c r="H28" s="39">
        <v>215154.9</v>
      </c>
      <c r="I28" s="39"/>
      <c r="J28" s="39">
        <v>215154.9</v>
      </c>
      <c r="K28" s="39"/>
      <c r="L28" s="39"/>
      <c r="M28" s="39">
        <f>((J28-I28+K28)/(H28-I28-L28))*100</f>
        <v>100</v>
      </c>
      <c r="N28" s="50" t="s">
        <v>0</v>
      </c>
      <c r="Q28" s="15"/>
    </row>
    <row r="29" spans="1:17" ht="37.5" customHeight="1">
      <c r="A29" s="37"/>
      <c r="B29" s="51" t="s">
        <v>56</v>
      </c>
      <c r="C29" s="52"/>
      <c r="D29" s="52"/>
      <c r="E29" s="52"/>
      <c r="F29" s="53"/>
      <c r="G29" s="43">
        <f>(G24+G25+G26+G27+G28)/5</f>
        <v>100</v>
      </c>
      <c r="H29" s="54" t="s">
        <v>55</v>
      </c>
      <c r="I29" s="55"/>
      <c r="J29" s="55"/>
      <c r="K29" s="55"/>
      <c r="L29" s="56"/>
      <c r="M29" s="49">
        <f>(M24+M25+M26+M27+M28)/5</f>
        <v>100</v>
      </c>
      <c r="N29" s="47" t="s">
        <v>0</v>
      </c>
      <c r="Q29" s="15"/>
    </row>
    <row r="30" spans="1:17" ht="37.5" customHeight="1">
      <c r="A30" s="23"/>
      <c r="B30" s="51" t="s">
        <v>61</v>
      </c>
      <c r="C30" s="52"/>
      <c r="D30" s="52"/>
      <c r="E30" s="52"/>
      <c r="F30" s="53"/>
      <c r="G30" s="43">
        <f>G29</f>
        <v>100</v>
      </c>
      <c r="H30" s="54" t="s">
        <v>62</v>
      </c>
      <c r="I30" s="55"/>
      <c r="J30" s="55"/>
      <c r="K30" s="55"/>
      <c r="L30" s="56"/>
      <c r="M30" s="44">
        <v>100</v>
      </c>
      <c r="N30" s="47" t="s">
        <v>0</v>
      </c>
      <c r="Q30" s="15"/>
    </row>
    <row r="31" spans="1:17" ht="18.75" customHeight="1">
      <c r="A31" s="16"/>
      <c r="B31" s="70" t="s">
        <v>60</v>
      </c>
      <c r="C31" s="71"/>
      <c r="D31" s="52"/>
      <c r="E31" s="52"/>
      <c r="F31" s="52"/>
      <c r="G31" s="52"/>
      <c r="H31" s="52"/>
      <c r="I31" s="52"/>
      <c r="J31" s="52"/>
      <c r="K31" s="52"/>
      <c r="L31" s="52"/>
      <c r="M31" s="53"/>
      <c r="N31" s="20">
        <f>(G30*0.8)+(M30*0.2)</f>
        <v>100</v>
      </c>
    </row>
    <row r="32" spans="1:17" ht="18">
      <c r="A32" s="21"/>
      <c r="B32" s="72" t="s">
        <v>63</v>
      </c>
      <c r="C32" s="73"/>
      <c r="D32" s="52"/>
      <c r="E32" s="52"/>
      <c r="F32" s="52"/>
      <c r="G32" s="52"/>
      <c r="H32" s="52"/>
      <c r="I32" s="52"/>
      <c r="J32" s="52"/>
      <c r="K32" s="52"/>
      <c r="L32" s="52"/>
      <c r="M32" s="53"/>
      <c r="N32" s="45">
        <f>(N20+N31)/2</f>
        <v>87.5</v>
      </c>
    </row>
    <row r="33" spans="1:14" ht="18.75" customHeight="1">
      <c r="A33" s="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</row>
    <row r="34" spans="1:14" ht="60" customHeight="1">
      <c r="A34" s="7"/>
      <c r="B34" s="68" t="s">
        <v>17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1:14" ht="42.75" customHeight="1">
      <c r="A35" s="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</row>
    <row r="36" spans="1:14" ht="18">
      <c r="A36" s="7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ht="37.5" customHeight="1">
      <c r="A37" s="1"/>
      <c r="B37" s="2"/>
      <c r="C37" s="2"/>
      <c r="D37" s="2"/>
      <c r="E37" s="2"/>
      <c r="F37" s="2"/>
      <c r="G37" s="2"/>
      <c r="H37" s="8"/>
      <c r="I37" s="8"/>
      <c r="J37" s="8"/>
      <c r="K37" s="8"/>
      <c r="L37" s="8"/>
      <c r="M37" s="8"/>
      <c r="N37" s="9"/>
    </row>
    <row r="38" spans="1:14" ht="45" customHeight="1">
      <c r="A38" s="14"/>
      <c r="B38" s="69"/>
      <c r="C38" s="6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76.5" customHeight="1">
      <c r="A39" s="7"/>
      <c r="B39" s="66"/>
      <c r="C39" s="66"/>
      <c r="D39" s="10"/>
      <c r="E39" s="11"/>
      <c r="F39" s="11"/>
      <c r="G39" s="11"/>
      <c r="H39" s="8"/>
      <c r="I39" s="8"/>
      <c r="J39" s="8"/>
      <c r="K39" s="8"/>
      <c r="L39" s="8"/>
      <c r="M39" s="8"/>
      <c r="N39" s="12"/>
    </row>
    <row r="41" spans="1:14" ht="19.5" customHeight="1"/>
    <row r="42" spans="1:14" ht="19.5" customHeight="1"/>
    <row r="44" spans="1:14" ht="18" customHeight="1"/>
    <row r="46" spans="1:14" ht="21" customHeight="1"/>
    <row r="47" spans="1:14" ht="39" customHeight="1"/>
    <row r="49" ht="29.25" customHeight="1"/>
    <row r="50" ht="29.25" customHeight="1"/>
    <row r="51" ht="39" customHeight="1"/>
    <row r="52" ht="29.25" customHeight="1"/>
    <row r="54" ht="18.75" customHeight="1"/>
  </sheetData>
  <mergeCells count="39">
    <mergeCell ref="A11:N11"/>
    <mergeCell ref="A22:N22"/>
    <mergeCell ref="A4:N4"/>
    <mergeCell ref="A10:N10"/>
    <mergeCell ref="A12:N12"/>
    <mergeCell ref="C7:C8"/>
    <mergeCell ref="D7:D8"/>
    <mergeCell ref="A21:N21"/>
    <mergeCell ref="H6:L7"/>
    <mergeCell ref="B19:F19"/>
    <mergeCell ref="H15:L15"/>
    <mergeCell ref="B15:F15"/>
    <mergeCell ref="A1:N1"/>
    <mergeCell ref="A2:N2"/>
    <mergeCell ref="A6:A8"/>
    <mergeCell ref="B6:B8"/>
    <mergeCell ref="C6:F6"/>
    <mergeCell ref="G6:G8"/>
    <mergeCell ref="M6:M8"/>
    <mergeCell ref="N6:N8"/>
    <mergeCell ref="E7:F7"/>
    <mergeCell ref="A3:N3"/>
    <mergeCell ref="B39:C39"/>
    <mergeCell ref="B33:N33"/>
    <mergeCell ref="B35:N35"/>
    <mergeCell ref="B38:C38"/>
    <mergeCell ref="B34:N34"/>
    <mergeCell ref="B31:M31"/>
    <mergeCell ref="B32:M32"/>
    <mergeCell ref="A23:N23"/>
    <mergeCell ref="B29:F29"/>
    <mergeCell ref="B30:F30"/>
    <mergeCell ref="H29:L29"/>
    <mergeCell ref="H30:L30"/>
    <mergeCell ref="A16:N16"/>
    <mergeCell ref="H19:L19"/>
    <mergeCell ref="B20:M20"/>
    <mergeCell ref="H18:L18"/>
    <mergeCell ref="B18:F18"/>
  </mergeCells>
  <phoneticPr fontId="3" type="noConversion"/>
  <pageMargins left="0.31496062992125984" right="0.31496062992125984" top="0.6692913385826772" bottom="0.23622047244094491" header="0.31496062992125984" footer="0.15748031496062992"/>
  <pageSetup paperSize="9" scale="5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 (4)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мю</dc:creator>
  <cp:lastModifiedBy>User</cp:lastModifiedBy>
  <cp:lastPrinted>2023-03-15T07:22:53Z</cp:lastPrinted>
  <dcterms:created xsi:type="dcterms:W3CDTF">2011-02-09T02:44:53Z</dcterms:created>
  <dcterms:modified xsi:type="dcterms:W3CDTF">2023-04-06T09:44:44Z</dcterms:modified>
</cp:coreProperties>
</file>