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60" windowWidth="19320" windowHeight="7700"/>
  </bookViews>
  <sheets>
    <sheet name="МП" sheetId="3" r:id="rId1"/>
  </sheets>
  <definedNames>
    <definedName name="_xlnm.Print_Titles" localSheetId="0">МП!$14:$14</definedName>
    <definedName name="_xlnm.Print_Area" localSheetId="0">МП!$A$1:$S$442</definedName>
  </definedNames>
  <calcPr calcId="125725"/>
</workbook>
</file>

<file path=xl/calcChain.xml><?xml version="1.0" encoding="utf-8"?>
<calcChain xmlns="http://schemas.openxmlformats.org/spreadsheetml/2006/main">
  <c r="K209" i="3"/>
  <c r="K439"/>
  <c r="K438"/>
  <c r="I175"/>
  <c r="G175" s="1"/>
  <c r="I178"/>
  <c r="I181"/>
  <c r="I184"/>
  <c r="G184" s="1"/>
  <c r="I187"/>
  <c r="I190"/>
  <c r="I193"/>
  <c r="G193" s="1"/>
  <c r="I196"/>
  <c r="G196" s="1"/>
  <c r="I199"/>
  <c r="G199" s="1"/>
  <c r="I205"/>
  <c r="G205" s="1"/>
  <c r="G176"/>
  <c r="G177"/>
  <c r="G179"/>
  <c r="G180"/>
  <c r="G182"/>
  <c r="G183"/>
  <c r="G185"/>
  <c r="G186"/>
  <c r="G187"/>
  <c r="G188"/>
  <c r="G189"/>
  <c r="G191"/>
  <c r="G192"/>
  <c r="G194"/>
  <c r="G195"/>
  <c r="G197"/>
  <c r="G198"/>
  <c r="G200"/>
  <c r="G201"/>
  <c r="G203"/>
  <c r="G204"/>
  <c r="G206"/>
  <c r="G207"/>
  <c r="K172"/>
  <c r="K175"/>
  <c r="K178"/>
  <c r="K181"/>
  <c r="K184"/>
  <c r="K187"/>
  <c r="K190"/>
  <c r="K193"/>
  <c r="K196"/>
  <c r="K199"/>
  <c r="K205"/>
  <c r="I172"/>
  <c r="G173"/>
  <c r="G174"/>
  <c r="G178" l="1"/>
  <c r="G190"/>
  <c r="G181"/>
  <c r="G172"/>
  <c r="N14" l="1"/>
  <c r="O14" s="1"/>
  <c r="P14" s="1"/>
  <c r="Q14" s="1"/>
  <c r="R14" s="1"/>
  <c r="S14" s="1"/>
  <c r="O175"/>
  <c r="O178"/>
  <c r="O181"/>
  <c r="O184"/>
  <c r="O187"/>
  <c r="O190"/>
  <c r="O193"/>
  <c r="O196"/>
  <c r="O199"/>
  <c r="O202"/>
  <c r="O205"/>
  <c r="O172"/>
  <c r="F207"/>
  <c r="F206"/>
  <c r="N205"/>
  <c r="J205"/>
  <c r="H205"/>
  <c r="F204"/>
  <c r="F203"/>
  <c r="N202"/>
  <c r="F201"/>
  <c r="F200"/>
  <c r="N199"/>
  <c r="J199"/>
  <c r="H199"/>
  <c r="F198"/>
  <c r="F197"/>
  <c r="N196"/>
  <c r="J196"/>
  <c r="H196"/>
  <c r="F195"/>
  <c r="F194"/>
  <c r="N193"/>
  <c r="J193"/>
  <c r="H193"/>
  <c r="F192"/>
  <c r="F191"/>
  <c r="N190"/>
  <c r="J190"/>
  <c r="H190"/>
  <c r="F189"/>
  <c r="F188"/>
  <c r="N187"/>
  <c r="J187"/>
  <c r="H187"/>
  <c r="F186"/>
  <c r="F185"/>
  <c r="N184"/>
  <c r="J184"/>
  <c r="H184"/>
  <c r="F183"/>
  <c r="F182"/>
  <c r="N181"/>
  <c r="J181"/>
  <c r="H181"/>
  <c r="F180"/>
  <c r="F179"/>
  <c r="N178"/>
  <c r="J178"/>
  <c r="H178"/>
  <c r="F177"/>
  <c r="F176"/>
  <c r="N175"/>
  <c r="J175"/>
  <c r="H175"/>
  <c r="F174"/>
  <c r="F173"/>
  <c r="N172"/>
  <c r="J172"/>
  <c r="H172"/>
  <c r="H369"/>
  <c r="H364" s="1"/>
  <c r="H384" s="1"/>
  <c r="I369"/>
  <c r="J369"/>
  <c r="K369"/>
  <c r="K364" s="1"/>
  <c r="K384" s="1"/>
  <c r="H370"/>
  <c r="I370"/>
  <c r="J370"/>
  <c r="K370"/>
  <c r="H371"/>
  <c r="I371"/>
  <c r="J371"/>
  <c r="K371"/>
  <c r="K366" s="1"/>
  <c r="K386" s="1"/>
  <c r="H372"/>
  <c r="I372"/>
  <c r="J372"/>
  <c r="J367" s="1"/>
  <c r="J387" s="1"/>
  <c r="K372"/>
  <c r="H341"/>
  <c r="I341"/>
  <c r="J341"/>
  <c r="K341"/>
  <c r="K336" s="1"/>
  <c r="K356" s="1"/>
  <c r="H342"/>
  <c r="I342"/>
  <c r="J342"/>
  <c r="K342"/>
  <c r="H343"/>
  <c r="H338" s="1"/>
  <c r="H358" s="1"/>
  <c r="I343"/>
  <c r="J343"/>
  <c r="K343"/>
  <c r="H340"/>
  <c r="I340"/>
  <c r="J340"/>
  <c r="K340"/>
  <c r="H50"/>
  <c r="H45" s="1"/>
  <c r="I50"/>
  <c r="J50"/>
  <c r="K50"/>
  <c r="H51"/>
  <c r="H46" s="1"/>
  <c r="I51"/>
  <c r="J51"/>
  <c r="J46" s="1"/>
  <c r="K51"/>
  <c r="H52"/>
  <c r="H47" s="1"/>
  <c r="I52"/>
  <c r="J52"/>
  <c r="K52"/>
  <c r="H53"/>
  <c r="H48" s="1"/>
  <c r="I53"/>
  <c r="I48" s="1"/>
  <c r="J53"/>
  <c r="K53"/>
  <c r="K48" s="1"/>
  <c r="N423"/>
  <c r="O423"/>
  <c r="N428"/>
  <c r="O428"/>
  <c r="O418"/>
  <c r="N418"/>
  <c r="O402"/>
  <c r="N402"/>
  <c r="O349"/>
  <c r="N349"/>
  <c r="O344"/>
  <c r="N344"/>
  <c r="N315"/>
  <c r="O315"/>
  <c r="N320"/>
  <c r="O320"/>
  <c r="O310"/>
  <c r="N310"/>
  <c r="O298"/>
  <c r="N298"/>
  <c r="O290"/>
  <c r="N290"/>
  <c r="O266"/>
  <c r="N266"/>
  <c r="N232"/>
  <c r="O232"/>
  <c r="N237"/>
  <c r="O237"/>
  <c r="N242"/>
  <c r="O242"/>
  <c r="O227"/>
  <c r="N227"/>
  <c r="O148"/>
  <c r="N148"/>
  <c r="N124"/>
  <c r="O124"/>
  <c r="O119"/>
  <c r="N119"/>
  <c r="N99"/>
  <c r="O99"/>
  <c r="N104"/>
  <c r="O104"/>
  <c r="N109"/>
  <c r="O109"/>
  <c r="O94"/>
  <c r="N94"/>
  <c r="N89"/>
  <c r="O89"/>
  <c r="N69"/>
  <c r="O69"/>
  <c r="N74"/>
  <c r="O74"/>
  <c r="N79"/>
  <c r="O79"/>
  <c r="N84"/>
  <c r="O84"/>
  <c r="N34"/>
  <c r="O34"/>
  <c r="N39"/>
  <c r="O39"/>
  <c r="O29"/>
  <c r="N29"/>
  <c r="H414"/>
  <c r="H408" s="1"/>
  <c r="I414"/>
  <c r="I408" s="1"/>
  <c r="J414"/>
  <c r="J408" s="1"/>
  <c r="K414"/>
  <c r="K408" s="1"/>
  <c r="H415"/>
  <c r="H409" s="1"/>
  <c r="I415"/>
  <c r="I409" s="1"/>
  <c r="J415"/>
  <c r="J409" s="1"/>
  <c r="K415"/>
  <c r="K409" s="1"/>
  <c r="H416"/>
  <c r="H410" s="1"/>
  <c r="I416"/>
  <c r="I410" s="1"/>
  <c r="J416"/>
  <c r="J410" s="1"/>
  <c r="K416"/>
  <c r="K410" s="1"/>
  <c r="H417"/>
  <c r="H411" s="1"/>
  <c r="I417"/>
  <c r="I411" s="1"/>
  <c r="J417"/>
  <c r="J411" s="1"/>
  <c r="K417"/>
  <c r="K411" s="1"/>
  <c r="F267"/>
  <c r="F262" s="1"/>
  <c r="H262"/>
  <c r="H257" s="1"/>
  <c r="H272" s="1"/>
  <c r="I262"/>
  <c r="J262"/>
  <c r="K262"/>
  <c r="H263"/>
  <c r="H258" s="1"/>
  <c r="H273" s="1"/>
  <c r="I263"/>
  <c r="I258" s="1"/>
  <c r="I273" s="1"/>
  <c r="J263"/>
  <c r="J258" s="1"/>
  <c r="J273" s="1"/>
  <c r="K263"/>
  <c r="K258" s="1"/>
  <c r="K273" s="1"/>
  <c r="H264"/>
  <c r="I264"/>
  <c r="I259" s="1"/>
  <c r="I274" s="1"/>
  <c r="J264"/>
  <c r="K264"/>
  <c r="K259" s="1"/>
  <c r="K274" s="1"/>
  <c r="H265"/>
  <c r="I265"/>
  <c r="J265"/>
  <c r="J260" s="1"/>
  <c r="J275" s="1"/>
  <c r="K265"/>
  <c r="G432"/>
  <c r="F432"/>
  <c r="G431"/>
  <c r="F431"/>
  <c r="F416" s="1"/>
  <c r="F410" s="1"/>
  <c r="G430"/>
  <c r="F430"/>
  <c r="G429"/>
  <c r="F429"/>
  <c r="G427"/>
  <c r="F427"/>
  <c r="G426"/>
  <c r="F426"/>
  <c r="G425"/>
  <c r="F425"/>
  <c r="G424"/>
  <c r="F424"/>
  <c r="G422"/>
  <c r="F422"/>
  <c r="F417" s="1"/>
  <c r="F411" s="1"/>
  <c r="G421"/>
  <c r="F421"/>
  <c r="G420"/>
  <c r="F420"/>
  <c r="F415" s="1"/>
  <c r="F409" s="1"/>
  <c r="G419"/>
  <c r="F419"/>
  <c r="G406"/>
  <c r="F406"/>
  <c r="F401" s="1"/>
  <c r="F396" s="1"/>
  <c r="G405"/>
  <c r="G400" s="1"/>
  <c r="G395" s="1"/>
  <c r="F405"/>
  <c r="F400" s="1"/>
  <c r="F395" s="1"/>
  <c r="G404"/>
  <c r="F404"/>
  <c r="F399" s="1"/>
  <c r="G403"/>
  <c r="G398" s="1"/>
  <c r="G393" s="1"/>
  <c r="F403"/>
  <c r="G382"/>
  <c r="F382"/>
  <c r="G381"/>
  <c r="F381"/>
  <c r="G380"/>
  <c r="F380"/>
  <c r="G379"/>
  <c r="F379"/>
  <c r="G377"/>
  <c r="G372" s="1"/>
  <c r="G367" s="1"/>
  <c r="G387" s="1"/>
  <c r="F377"/>
  <c r="F372" s="1"/>
  <c r="G376"/>
  <c r="F376"/>
  <c r="F371" s="1"/>
  <c r="F366" s="1"/>
  <c r="F386" s="1"/>
  <c r="G375"/>
  <c r="F375"/>
  <c r="F370" s="1"/>
  <c r="G374"/>
  <c r="F374"/>
  <c r="G353"/>
  <c r="F353"/>
  <c r="G352"/>
  <c r="F352"/>
  <c r="G351"/>
  <c r="F351"/>
  <c r="G350"/>
  <c r="F350"/>
  <c r="G348"/>
  <c r="F348"/>
  <c r="F343" s="1"/>
  <c r="G347"/>
  <c r="F347"/>
  <c r="G346"/>
  <c r="G341" s="1"/>
  <c r="G336" s="1"/>
  <c r="G356" s="1"/>
  <c r="F346"/>
  <c r="G345"/>
  <c r="G340" s="1"/>
  <c r="G335" s="1"/>
  <c r="G355" s="1"/>
  <c r="F345"/>
  <c r="F340" s="1"/>
  <c r="F335" s="1"/>
  <c r="F355" s="1"/>
  <c r="G324"/>
  <c r="F324"/>
  <c r="G323"/>
  <c r="F323"/>
  <c r="G322"/>
  <c r="F322"/>
  <c r="G321"/>
  <c r="F321"/>
  <c r="G319"/>
  <c r="F319"/>
  <c r="G318"/>
  <c r="F318"/>
  <c r="F308" s="1"/>
  <c r="F303" s="1"/>
  <c r="F328" s="1"/>
  <c r="G317"/>
  <c r="F317"/>
  <c r="G316"/>
  <c r="F316"/>
  <c r="G314"/>
  <c r="F314"/>
  <c r="G313"/>
  <c r="F313"/>
  <c r="G312"/>
  <c r="F312"/>
  <c r="G311"/>
  <c r="F311"/>
  <c r="G299"/>
  <c r="F299"/>
  <c r="G298"/>
  <c r="F298"/>
  <c r="G297"/>
  <c r="F297"/>
  <c r="G296"/>
  <c r="F296"/>
  <c r="G294"/>
  <c r="F294"/>
  <c r="G293"/>
  <c r="G288" s="1"/>
  <c r="G283" s="1"/>
  <c r="F293"/>
  <c r="F288" s="1"/>
  <c r="F283" s="1"/>
  <c r="G292"/>
  <c r="F292"/>
  <c r="F287" s="1"/>
  <c r="F282" s="1"/>
  <c r="G291"/>
  <c r="G286" s="1"/>
  <c r="G281" s="1"/>
  <c r="F291"/>
  <c r="G270"/>
  <c r="G265" s="1"/>
  <c r="G260" s="1"/>
  <c r="G275" s="1"/>
  <c r="F270"/>
  <c r="F265" s="1"/>
  <c r="F260" s="1"/>
  <c r="F275" s="1"/>
  <c r="G269"/>
  <c r="G264" s="1"/>
  <c r="G259" s="1"/>
  <c r="G274" s="1"/>
  <c r="F269"/>
  <c r="F264" s="1"/>
  <c r="F259" s="1"/>
  <c r="F274" s="1"/>
  <c r="G268"/>
  <c r="G263" s="1"/>
  <c r="G258" s="1"/>
  <c r="G273" s="1"/>
  <c r="F268"/>
  <c r="F263" s="1"/>
  <c r="F258" s="1"/>
  <c r="F273" s="1"/>
  <c r="G267"/>
  <c r="G262" s="1"/>
  <c r="G246"/>
  <c r="G242" s="1"/>
  <c r="F246"/>
  <c r="G245"/>
  <c r="F245"/>
  <c r="G244"/>
  <c r="F244"/>
  <c r="G243"/>
  <c r="F243"/>
  <c r="G241"/>
  <c r="F241"/>
  <c r="G240"/>
  <c r="F240"/>
  <c r="G239"/>
  <c r="G224" s="1"/>
  <c r="G219" s="1"/>
  <c r="G249" s="1"/>
  <c r="F239"/>
  <c r="G238"/>
  <c r="F238"/>
  <c r="G236"/>
  <c r="F236"/>
  <c r="G235"/>
  <c r="F235"/>
  <c r="G234"/>
  <c r="F234"/>
  <c r="G233"/>
  <c r="F233"/>
  <c r="G231"/>
  <c r="G226" s="1"/>
  <c r="G221" s="1"/>
  <c r="G251" s="1"/>
  <c r="F231"/>
  <c r="G230"/>
  <c r="G225" s="1"/>
  <c r="G220" s="1"/>
  <c r="G250" s="1"/>
  <c r="F230"/>
  <c r="F225" s="1"/>
  <c r="F220" s="1"/>
  <c r="F250" s="1"/>
  <c r="G229"/>
  <c r="F229"/>
  <c r="G228"/>
  <c r="F228"/>
  <c r="G171"/>
  <c r="F171"/>
  <c r="G170"/>
  <c r="F170"/>
  <c r="F165" s="1"/>
  <c r="F211" s="1"/>
  <c r="G169"/>
  <c r="G164" s="1"/>
  <c r="G210" s="1"/>
  <c r="F169"/>
  <c r="G168"/>
  <c r="G163" s="1"/>
  <c r="G209" s="1"/>
  <c r="F168"/>
  <c r="F163" s="1"/>
  <c r="F209" s="1"/>
  <c r="G152"/>
  <c r="F152"/>
  <c r="G151"/>
  <c r="G146" s="1"/>
  <c r="G141" s="1"/>
  <c r="F151"/>
  <c r="F146" s="1"/>
  <c r="G150"/>
  <c r="G145" s="1"/>
  <c r="F150"/>
  <c r="G149"/>
  <c r="F149"/>
  <c r="G128"/>
  <c r="F128"/>
  <c r="G127"/>
  <c r="F127"/>
  <c r="G126"/>
  <c r="F126"/>
  <c r="G125"/>
  <c r="F125"/>
  <c r="G123"/>
  <c r="F123"/>
  <c r="G122"/>
  <c r="F122"/>
  <c r="G121"/>
  <c r="F121"/>
  <c r="G120"/>
  <c r="F120"/>
  <c r="G118"/>
  <c r="F118"/>
  <c r="G117"/>
  <c r="F117"/>
  <c r="G116"/>
  <c r="F116"/>
  <c r="G115"/>
  <c r="F115"/>
  <c r="G113"/>
  <c r="F113"/>
  <c r="G112"/>
  <c r="F112"/>
  <c r="G111"/>
  <c r="F111"/>
  <c r="G110"/>
  <c r="F110"/>
  <c r="G108"/>
  <c r="F108"/>
  <c r="G107"/>
  <c r="F107"/>
  <c r="G106"/>
  <c r="F106"/>
  <c r="G105"/>
  <c r="F105"/>
  <c r="G103"/>
  <c r="F103"/>
  <c r="G102"/>
  <c r="F102"/>
  <c r="G101"/>
  <c r="F101"/>
  <c r="G100"/>
  <c r="F100"/>
  <c r="G98"/>
  <c r="F98"/>
  <c r="G97"/>
  <c r="F97"/>
  <c r="G96"/>
  <c r="F96"/>
  <c r="G95"/>
  <c r="F95"/>
  <c r="G93"/>
  <c r="F93"/>
  <c r="G92"/>
  <c r="F92"/>
  <c r="G91"/>
  <c r="F91"/>
  <c r="G90"/>
  <c r="F90"/>
  <c r="G88"/>
  <c r="F88"/>
  <c r="G87"/>
  <c r="F87"/>
  <c r="G86"/>
  <c r="F86"/>
  <c r="G85"/>
  <c r="F85"/>
  <c r="G83"/>
  <c r="F83"/>
  <c r="G82"/>
  <c r="F82"/>
  <c r="G81"/>
  <c r="F81"/>
  <c r="G80"/>
  <c r="F80"/>
  <c r="G78"/>
  <c r="F78"/>
  <c r="G77"/>
  <c r="F77"/>
  <c r="G76"/>
  <c r="F76"/>
  <c r="G75"/>
  <c r="F75"/>
  <c r="G73"/>
  <c r="F73"/>
  <c r="G72"/>
  <c r="F72"/>
  <c r="G71"/>
  <c r="F71"/>
  <c r="G70"/>
  <c r="F70"/>
  <c r="G68"/>
  <c r="F68"/>
  <c r="G67"/>
  <c r="F67"/>
  <c r="G66"/>
  <c r="F66"/>
  <c r="G65"/>
  <c r="F65"/>
  <c r="G63"/>
  <c r="F63"/>
  <c r="G62"/>
  <c r="F62"/>
  <c r="G61"/>
  <c r="F61"/>
  <c r="G60"/>
  <c r="F60"/>
  <c r="G58"/>
  <c r="F58"/>
  <c r="G57"/>
  <c r="F57"/>
  <c r="G56"/>
  <c r="F56"/>
  <c r="F51" s="1"/>
  <c r="F46" s="1"/>
  <c r="G55"/>
  <c r="F55"/>
  <c r="F50" s="1"/>
  <c r="F45" s="1"/>
  <c r="G43"/>
  <c r="F43"/>
  <c r="G42"/>
  <c r="F42"/>
  <c r="G41"/>
  <c r="F41"/>
  <c r="G40"/>
  <c r="F40"/>
  <c r="G38"/>
  <c r="F38"/>
  <c r="F28" s="1"/>
  <c r="F23" s="1"/>
  <c r="G37"/>
  <c r="F37"/>
  <c r="G36"/>
  <c r="F36"/>
  <c r="G35"/>
  <c r="F35"/>
  <c r="F31"/>
  <c r="G31"/>
  <c r="F32"/>
  <c r="G32"/>
  <c r="F33"/>
  <c r="G33"/>
  <c r="G30"/>
  <c r="F30"/>
  <c r="F25" s="1"/>
  <c r="I428"/>
  <c r="H428"/>
  <c r="I423"/>
  <c r="H423"/>
  <c r="I418"/>
  <c r="I412" s="1"/>
  <c r="H418"/>
  <c r="H412" s="1"/>
  <c r="I402"/>
  <c r="H402"/>
  <c r="I401"/>
  <c r="I396" s="1"/>
  <c r="H401"/>
  <c r="H396" s="1"/>
  <c r="I400"/>
  <c r="I395" s="1"/>
  <c r="H400"/>
  <c r="H395" s="1"/>
  <c r="I399"/>
  <c r="I394" s="1"/>
  <c r="H399"/>
  <c r="H394" s="1"/>
  <c r="I398"/>
  <c r="H398"/>
  <c r="H393" s="1"/>
  <c r="I378"/>
  <c r="H378"/>
  <c r="I373"/>
  <c r="H373"/>
  <c r="I367"/>
  <c r="I387" s="1"/>
  <c r="H367"/>
  <c r="H387" s="1"/>
  <c r="I366"/>
  <c r="I386" s="1"/>
  <c r="H366"/>
  <c r="H386" s="1"/>
  <c r="I365"/>
  <c r="I385" s="1"/>
  <c r="H365"/>
  <c r="H385" s="1"/>
  <c r="I364"/>
  <c r="I384" s="1"/>
  <c r="I349"/>
  <c r="H349"/>
  <c r="I344"/>
  <c r="H344"/>
  <c r="I338"/>
  <c r="I358" s="1"/>
  <c r="I337"/>
  <c r="I357" s="1"/>
  <c r="H337"/>
  <c r="H357" s="1"/>
  <c r="I336"/>
  <c r="I356" s="1"/>
  <c r="H336"/>
  <c r="H356" s="1"/>
  <c r="I335"/>
  <c r="I355" s="1"/>
  <c r="I320"/>
  <c r="H320"/>
  <c r="I315"/>
  <c r="H315"/>
  <c r="I310"/>
  <c r="H310"/>
  <c r="I309"/>
  <c r="I304" s="1"/>
  <c r="H309"/>
  <c r="H304" s="1"/>
  <c r="I308"/>
  <c r="I303" s="1"/>
  <c r="H308"/>
  <c r="H303" s="1"/>
  <c r="I307"/>
  <c r="I302" s="1"/>
  <c r="H307"/>
  <c r="H302" s="1"/>
  <c r="I306"/>
  <c r="I301" s="1"/>
  <c r="H306"/>
  <c r="H301" s="1"/>
  <c r="I295"/>
  <c r="H295"/>
  <c r="I290"/>
  <c r="H290"/>
  <c r="I289"/>
  <c r="I284" s="1"/>
  <c r="H289"/>
  <c r="H284" s="1"/>
  <c r="I288"/>
  <c r="I283" s="1"/>
  <c r="H288"/>
  <c r="H283" s="1"/>
  <c r="I287"/>
  <c r="I282" s="1"/>
  <c r="H287"/>
  <c r="H282" s="1"/>
  <c r="I286"/>
  <c r="I281" s="1"/>
  <c r="H286"/>
  <c r="H281" s="1"/>
  <c r="I266"/>
  <c r="H266"/>
  <c r="I242"/>
  <c r="H242"/>
  <c r="I237"/>
  <c r="H237"/>
  <c r="I232"/>
  <c r="H232"/>
  <c r="I227"/>
  <c r="H227"/>
  <c r="I226"/>
  <c r="I221" s="1"/>
  <c r="I251" s="1"/>
  <c r="H226"/>
  <c r="H221" s="1"/>
  <c r="H251" s="1"/>
  <c r="I225"/>
  <c r="I220" s="1"/>
  <c r="I250" s="1"/>
  <c r="H225"/>
  <c r="H220" s="1"/>
  <c r="H250" s="1"/>
  <c r="I224"/>
  <c r="I219" s="1"/>
  <c r="I249" s="1"/>
  <c r="H224"/>
  <c r="I223"/>
  <c r="H223"/>
  <c r="H218" s="1"/>
  <c r="H248" s="1"/>
  <c r="I167"/>
  <c r="I162" s="1"/>
  <c r="I208" s="1"/>
  <c r="H167"/>
  <c r="H162" s="1"/>
  <c r="H208" s="1"/>
  <c r="I166"/>
  <c r="I212" s="1"/>
  <c r="H166"/>
  <c r="H212" s="1"/>
  <c r="I165"/>
  <c r="I211" s="1"/>
  <c r="H165"/>
  <c r="H211" s="1"/>
  <c r="I164"/>
  <c r="I210" s="1"/>
  <c r="H164"/>
  <c r="H210" s="1"/>
  <c r="I163"/>
  <c r="I209" s="1"/>
  <c r="H163"/>
  <c r="H209" s="1"/>
  <c r="I148"/>
  <c r="H148"/>
  <c r="I147"/>
  <c r="I142" s="1"/>
  <c r="I157" s="1"/>
  <c r="H147"/>
  <c r="H142" s="1"/>
  <c r="H157" s="1"/>
  <c r="I146"/>
  <c r="I141" s="1"/>
  <c r="I156" s="1"/>
  <c r="H146"/>
  <c r="H141" s="1"/>
  <c r="H156" s="1"/>
  <c r="I145"/>
  <c r="I140" s="1"/>
  <c r="I155" s="1"/>
  <c r="H145"/>
  <c r="H140" s="1"/>
  <c r="H155" s="1"/>
  <c r="I144"/>
  <c r="H144"/>
  <c r="H139" s="1"/>
  <c r="H154" s="1"/>
  <c r="I124"/>
  <c r="H124"/>
  <c r="I119"/>
  <c r="H119"/>
  <c r="I114"/>
  <c r="H114"/>
  <c r="I109"/>
  <c r="H109"/>
  <c r="I104"/>
  <c r="H104"/>
  <c r="I99"/>
  <c r="H99"/>
  <c r="I94"/>
  <c r="H94"/>
  <c r="I89"/>
  <c r="H89"/>
  <c r="I84"/>
  <c r="H84"/>
  <c r="I79"/>
  <c r="H79"/>
  <c r="I74"/>
  <c r="H74"/>
  <c r="I69"/>
  <c r="H69"/>
  <c r="I64"/>
  <c r="H64"/>
  <c r="I59"/>
  <c r="H59"/>
  <c r="I54"/>
  <c r="H54"/>
  <c r="I47"/>
  <c r="I46"/>
  <c r="I39"/>
  <c r="H39"/>
  <c r="I34"/>
  <c r="H34"/>
  <c r="I29"/>
  <c r="H29"/>
  <c r="I28"/>
  <c r="I23" s="1"/>
  <c r="H28"/>
  <c r="H23" s="1"/>
  <c r="I27"/>
  <c r="I22" s="1"/>
  <c r="H27"/>
  <c r="H22" s="1"/>
  <c r="I26"/>
  <c r="I21" s="1"/>
  <c r="H26"/>
  <c r="H21" s="1"/>
  <c r="I25"/>
  <c r="I20" s="1"/>
  <c r="H25"/>
  <c r="H20" s="1"/>
  <c r="H14"/>
  <c r="I14" s="1"/>
  <c r="J25"/>
  <c r="J20" s="1"/>
  <c r="K25"/>
  <c r="K20" s="1"/>
  <c r="J26"/>
  <c r="J21" s="1"/>
  <c r="K26"/>
  <c r="K21" s="1"/>
  <c r="J27"/>
  <c r="J22" s="1"/>
  <c r="K27"/>
  <c r="K22" s="1"/>
  <c r="J28"/>
  <c r="J23" s="1"/>
  <c r="K28"/>
  <c r="K23" s="1"/>
  <c r="J45"/>
  <c r="K45"/>
  <c r="K46"/>
  <c r="J47"/>
  <c r="K47"/>
  <c r="J48"/>
  <c r="J398"/>
  <c r="J393" s="1"/>
  <c r="K398"/>
  <c r="K393" s="1"/>
  <c r="J399"/>
  <c r="K399"/>
  <c r="K394" s="1"/>
  <c r="J400"/>
  <c r="J395" s="1"/>
  <c r="K400"/>
  <c r="J401"/>
  <c r="J396" s="1"/>
  <c r="K401"/>
  <c r="K396" s="1"/>
  <c r="F398"/>
  <c r="F393" s="1"/>
  <c r="K428"/>
  <c r="G428" s="1"/>
  <c r="J428"/>
  <c r="F428" s="1"/>
  <c r="G401"/>
  <c r="G396" s="1"/>
  <c r="G399"/>
  <c r="G394" s="1"/>
  <c r="K402"/>
  <c r="J402"/>
  <c r="K378"/>
  <c r="J378"/>
  <c r="K373"/>
  <c r="J373"/>
  <c r="K367"/>
  <c r="K387" s="1"/>
  <c r="J366"/>
  <c r="J386" s="1"/>
  <c r="K365"/>
  <c r="K385" s="1"/>
  <c r="J365"/>
  <c r="J385" s="1"/>
  <c r="J335"/>
  <c r="J355" s="1"/>
  <c r="J336"/>
  <c r="J356" s="1"/>
  <c r="J337"/>
  <c r="J357" s="1"/>
  <c r="K337"/>
  <c r="K357" s="1"/>
  <c r="J338"/>
  <c r="J358" s="1"/>
  <c r="K338"/>
  <c r="K358" s="1"/>
  <c r="K349"/>
  <c r="J349"/>
  <c r="K344"/>
  <c r="J344"/>
  <c r="J306"/>
  <c r="J301" s="1"/>
  <c r="K306"/>
  <c r="K301" s="1"/>
  <c r="J307"/>
  <c r="J302" s="1"/>
  <c r="K307"/>
  <c r="K302" s="1"/>
  <c r="J308"/>
  <c r="J303" s="1"/>
  <c r="K308"/>
  <c r="K303" s="1"/>
  <c r="J309"/>
  <c r="J304" s="1"/>
  <c r="K309"/>
  <c r="K304" s="1"/>
  <c r="F306"/>
  <c r="F301" s="1"/>
  <c r="J286"/>
  <c r="J281" s="1"/>
  <c r="K286"/>
  <c r="K281" s="1"/>
  <c r="J287"/>
  <c r="J282" s="1"/>
  <c r="K287"/>
  <c r="K282" s="1"/>
  <c r="J288"/>
  <c r="J283" s="1"/>
  <c r="K288"/>
  <c r="K283" s="1"/>
  <c r="J289"/>
  <c r="J284" s="1"/>
  <c r="K289"/>
  <c r="K284" s="1"/>
  <c r="K315"/>
  <c r="J315"/>
  <c r="K310"/>
  <c r="J310"/>
  <c r="K320"/>
  <c r="J320"/>
  <c r="K295"/>
  <c r="J295"/>
  <c r="K290"/>
  <c r="J290"/>
  <c r="K266"/>
  <c r="J266"/>
  <c r="J223"/>
  <c r="J218" s="1"/>
  <c r="J248" s="1"/>
  <c r="K223"/>
  <c r="K218" s="1"/>
  <c r="K248" s="1"/>
  <c r="J224"/>
  <c r="J219" s="1"/>
  <c r="J249" s="1"/>
  <c r="J259"/>
  <c r="J274" s="1"/>
  <c r="K224"/>
  <c r="K219" s="1"/>
  <c r="K249" s="1"/>
  <c r="J225"/>
  <c r="J220" s="1"/>
  <c r="J250" s="1"/>
  <c r="K225"/>
  <c r="K220" s="1"/>
  <c r="K250" s="1"/>
  <c r="J226"/>
  <c r="J221" s="1"/>
  <c r="J251" s="1"/>
  <c r="K226"/>
  <c r="K221" s="1"/>
  <c r="K251" s="1"/>
  <c r="K242"/>
  <c r="J242"/>
  <c r="K237"/>
  <c r="J237"/>
  <c r="K232"/>
  <c r="J232"/>
  <c r="K227"/>
  <c r="J227"/>
  <c r="G166"/>
  <c r="G212" s="1"/>
  <c r="F166"/>
  <c r="F212" s="1"/>
  <c r="J166"/>
  <c r="J212" s="1"/>
  <c r="J165"/>
  <c r="J211" s="1"/>
  <c r="G165"/>
  <c r="G211" s="1"/>
  <c r="K167"/>
  <c r="K162" s="1"/>
  <c r="K208" s="1"/>
  <c r="J163"/>
  <c r="J209" s="1"/>
  <c r="K166"/>
  <c r="K212" s="1"/>
  <c r="K165"/>
  <c r="K211" s="1"/>
  <c r="J164"/>
  <c r="J210" s="1"/>
  <c r="K163"/>
  <c r="J144"/>
  <c r="J139" s="1"/>
  <c r="J154" s="1"/>
  <c r="K144"/>
  <c r="K139" s="1"/>
  <c r="K154" s="1"/>
  <c r="J145"/>
  <c r="J140" s="1"/>
  <c r="J155" s="1"/>
  <c r="K145"/>
  <c r="K140" s="1"/>
  <c r="K155" s="1"/>
  <c r="J146"/>
  <c r="J141" s="1"/>
  <c r="J156" s="1"/>
  <c r="K146"/>
  <c r="K141" s="1"/>
  <c r="K156" s="1"/>
  <c r="J147"/>
  <c r="J142" s="1"/>
  <c r="J157" s="1"/>
  <c r="K147"/>
  <c r="K142" s="1"/>
  <c r="K157" s="1"/>
  <c r="F144"/>
  <c r="F139" s="1"/>
  <c r="K124"/>
  <c r="J124"/>
  <c r="K119"/>
  <c r="J119"/>
  <c r="K114"/>
  <c r="J114"/>
  <c r="K99"/>
  <c r="J99"/>
  <c r="K94"/>
  <c r="J94"/>
  <c r="F89"/>
  <c r="K89"/>
  <c r="J89"/>
  <c r="K84"/>
  <c r="J84"/>
  <c r="K79"/>
  <c r="J79"/>
  <c r="K74"/>
  <c r="J74"/>
  <c r="K69"/>
  <c r="J69"/>
  <c r="K109"/>
  <c r="J109"/>
  <c r="K104"/>
  <c r="J104"/>
  <c r="K64"/>
  <c r="J64"/>
  <c r="K59"/>
  <c r="J59"/>
  <c r="K54"/>
  <c r="J54"/>
  <c r="K39"/>
  <c r="J39"/>
  <c r="G144"/>
  <c r="G139" s="1"/>
  <c r="J29"/>
  <c r="K29"/>
  <c r="J34"/>
  <c r="K34"/>
  <c r="F145"/>
  <c r="F140" s="1"/>
  <c r="F147"/>
  <c r="F142" s="1"/>
  <c r="G147"/>
  <c r="G142" s="1"/>
  <c r="J423"/>
  <c r="F423" s="1"/>
  <c r="K418"/>
  <c r="K412" s="1"/>
  <c r="K423"/>
  <c r="G423" s="1"/>
  <c r="K148"/>
  <c r="J418"/>
  <c r="J412" s="1"/>
  <c r="J148"/>
  <c r="J167"/>
  <c r="J162" s="1"/>
  <c r="J208" s="1"/>
  <c r="F164"/>
  <c r="F210" s="1"/>
  <c r="K164"/>
  <c r="K210" s="1"/>
  <c r="F167"/>
  <c r="F162" s="1"/>
  <c r="F208" s="1"/>
  <c r="J364"/>
  <c r="J384" s="1"/>
  <c r="K335"/>
  <c r="K355" s="1"/>
  <c r="I393"/>
  <c r="H335"/>
  <c r="H355" s="1"/>
  <c r="I139"/>
  <c r="I154" s="1"/>
  <c r="I218"/>
  <c r="I248" s="1"/>
  <c r="F227"/>
  <c r="G84"/>
  <c r="F84"/>
  <c r="F226"/>
  <c r="F221" s="1"/>
  <c r="F251" s="1"/>
  <c r="G287"/>
  <c r="G282" s="1"/>
  <c r="K260"/>
  <c r="K275" s="1"/>
  <c r="G289"/>
  <c r="G284" s="1"/>
  <c r="G64"/>
  <c r="G320"/>
  <c r="G309"/>
  <c r="G304" s="1"/>
  <c r="I45"/>
  <c r="G69"/>
  <c r="F39"/>
  <c r="H260"/>
  <c r="H275" s="1"/>
  <c r="H259"/>
  <c r="H274" s="1"/>
  <c r="F26"/>
  <c r="F21" s="1"/>
  <c r="I260"/>
  <c r="I275" s="1"/>
  <c r="J257"/>
  <c r="J272" s="1"/>
  <c r="F286"/>
  <c r="F281" s="1"/>
  <c r="J49"/>
  <c r="G28" l="1"/>
  <c r="G23" s="1"/>
  <c r="G417"/>
  <c r="G411" s="1"/>
  <c r="G34"/>
  <c r="G59"/>
  <c r="G74"/>
  <c r="G89"/>
  <c r="G104"/>
  <c r="G119"/>
  <c r="G237"/>
  <c r="F315"/>
  <c r="F349"/>
  <c r="G371"/>
  <c r="G366" s="1"/>
  <c r="G386" s="1"/>
  <c r="G53"/>
  <c r="G48" s="1"/>
  <c r="G133" s="1"/>
  <c r="I397"/>
  <c r="I392" s="1"/>
  <c r="G26"/>
  <c r="G21" s="1"/>
  <c r="F53"/>
  <c r="F48" s="1"/>
  <c r="F224"/>
  <c r="G343"/>
  <c r="G338" s="1"/>
  <c r="G358" s="1"/>
  <c r="G370"/>
  <c r="G365" s="1"/>
  <c r="G385" s="1"/>
  <c r="G415"/>
  <c r="F402"/>
  <c r="G39"/>
  <c r="G52"/>
  <c r="G47" s="1"/>
  <c r="G79"/>
  <c r="G94"/>
  <c r="G109"/>
  <c r="G124"/>
  <c r="G227"/>
  <c r="F295"/>
  <c r="F309"/>
  <c r="F304" s="1"/>
  <c r="F52"/>
  <c r="F47" s="1"/>
  <c r="F223"/>
  <c r="F218" s="1"/>
  <c r="F248" s="1"/>
  <c r="G308"/>
  <c r="G303" s="1"/>
  <c r="G342"/>
  <c r="G369"/>
  <c r="G364" s="1"/>
  <c r="G384" s="1"/>
  <c r="G414"/>
  <c r="G408" s="1"/>
  <c r="G51"/>
  <c r="G46" s="1"/>
  <c r="G131" s="1"/>
  <c r="F342"/>
  <c r="F337" s="1"/>
  <c r="F357" s="1"/>
  <c r="F369"/>
  <c r="F364" s="1"/>
  <c r="F384" s="1"/>
  <c r="F414"/>
  <c r="G25"/>
  <c r="G54"/>
  <c r="G99"/>
  <c r="G114"/>
  <c r="G148"/>
  <c r="F289"/>
  <c r="F284" s="1"/>
  <c r="F310"/>
  <c r="F344"/>
  <c r="J130"/>
  <c r="F266"/>
  <c r="F34"/>
  <c r="F59"/>
  <c r="F64"/>
  <c r="F69"/>
  <c r="I368"/>
  <c r="I363" s="1"/>
  <c r="I383" s="1"/>
  <c r="F74"/>
  <c r="F79"/>
  <c r="F94"/>
  <c r="F99"/>
  <c r="F104"/>
  <c r="F109"/>
  <c r="I413"/>
  <c r="I407" s="1"/>
  <c r="H143"/>
  <c r="H138" s="1"/>
  <c r="H153" s="1"/>
  <c r="I222"/>
  <c r="I217" s="1"/>
  <c r="I247" s="1"/>
  <c r="G223"/>
  <c r="G218" s="1"/>
  <c r="G248" s="1"/>
  <c r="F172"/>
  <c r="F114"/>
  <c r="F119"/>
  <c r="F148"/>
  <c r="F232"/>
  <c r="F237"/>
  <c r="F242"/>
  <c r="G295"/>
  <c r="G310"/>
  <c r="G315"/>
  <c r="G349"/>
  <c r="G378"/>
  <c r="K222"/>
  <c r="K217" s="1"/>
  <c r="K247" s="1"/>
  <c r="G434"/>
  <c r="I261"/>
  <c r="I256" s="1"/>
  <c r="I271" s="1"/>
  <c r="F178"/>
  <c r="F184"/>
  <c r="F190"/>
  <c r="F196"/>
  <c r="F175"/>
  <c r="F181"/>
  <c r="F187"/>
  <c r="F193"/>
  <c r="F199"/>
  <c r="F205"/>
  <c r="F141"/>
  <c r="F143"/>
  <c r="F138" s="1"/>
  <c r="F153" s="1"/>
  <c r="G328"/>
  <c r="K133"/>
  <c r="H130"/>
  <c r="F54"/>
  <c r="K339"/>
  <c r="K334" s="1"/>
  <c r="K354" s="1"/>
  <c r="J24"/>
  <c r="J19" s="1"/>
  <c r="G266"/>
  <c r="I257"/>
  <c r="I272" s="1"/>
  <c r="J285"/>
  <c r="J280" s="1"/>
  <c r="G306"/>
  <c r="G301" s="1"/>
  <c r="G326" s="1"/>
  <c r="G290"/>
  <c r="G373"/>
  <c r="K143"/>
  <c r="K138" s="1"/>
  <c r="K153" s="1"/>
  <c r="G344"/>
  <c r="F27"/>
  <c r="F22" s="1"/>
  <c r="F132" s="1"/>
  <c r="G27"/>
  <c r="G22" s="1"/>
  <c r="G132" s="1"/>
  <c r="F124"/>
  <c r="H24"/>
  <c r="H19" s="1"/>
  <c r="F367"/>
  <c r="F387" s="1"/>
  <c r="K44"/>
  <c r="F373"/>
  <c r="F378"/>
  <c r="K261"/>
  <c r="K256" s="1"/>
  <c r="K271" s="1"/>
  <c r="J44"/>
  <c r="F341"/>
  <c r="F336" s="1"/>
  <c r="F356" s="1"/>
  <c r="F338"/>
  <c r="F358" s="1"/>
  <c r="F436"/>
  <c r="K397"/>
  <c r="K392" s="1"/>
  <c r="J397"/>
  <c r="J392" s="1"/>
  <c r="H222"/>
  <c r="H217" s="1"/>
  <c r="H247" s="1"/>
  <c r="G337"/>
  <c r="G357" s="1"/>
  <c r="G20"/>
  <c r="F394"/>
  <c r="F435" s="1"/>
  <c r="F397"/>
  <c r="F392" s="1"/>
  <c r="F437"/>
  <c r="K24"/>
  <c r="K19" s="1"/>
  <c r="G167"/>
  <c r="G162" s="1"/>
  <c r="G208" s="1"/>
  <c r="K305"/>
  <c r="K300" s="1"/>
  <c r="H261"/>
  <c r="H256" s="1"/>
  <c r="H271" s="1"/>
  <c r="I285"/>
  <c r="I280" s="1"/>
  <c r="I433"/>
  <c r="H219"/>
  <c r="H249" s="1"/>
  <c r="G329"/>
  <c r="H413"/>
  <c r="H407" s="1"/>
  <c r="F290"/>
  <c r="F418"/>
  <c r="F412" s="1"/>
  <c r="J413"/>
  <c r="J407" s="1"/>
  <c r="K413"/>
  <c r="K407" s="1"/>
  <c r="K395"/>
  <c r="K436" s="1"/>
  <c r="G50"/>
  <c r="G45" s="1"/>
  <c r="K285"/>
  <c r="K280" s="1"/>
  <c r="F307"/>
  <c r="F305" s="1"/>
  <c r="F300" s="1"/>
  <c r="K257"/>
  <c r="K272" s="1"/>
  <c r="I305"/>
  <c r="I300" s="1"/>
  <c r="H44"/>
  <c r="H368"/>
  <c r="H363" s="1"/>
  <c r="H383" s="1"/>
  <c r="H49"/>
  <c r="I49"/>
  <c r="G29"/>
  <c r="H285"/>
  <c r="H280" s="1"/>
  <c r="J394"/>
  <c r="J435" s="1"/>
  <c r="K132"/>
  <c r="F320"/>
  <c r="H437"/>
  <c r="J143"/>
  <c r="J138" s="1"/>
  <c r="J153" s="1"/>
  <c r="J326"/>
  <c r="G285"/>
  <c r="G280" s="1"/>
  <c r="I339"/>
  <c r="I334" s="1"/>
  <c r="I354" s="1"/>
  <c r="I143"/>
  <c r="I138" s="1"/>
  <c r="I153" s="1"/>
  <c r="I24"/>
  <c r="I19" s="1"/>
  <c r="K368"/>
  <c r="K363" s="1"/>
  <c r="K383" s="1"/>
  <c r="H397"/>
  <c r="H392" s="1"/>
  <c r="J368"/>
  <c r="J363" s="1"/>
  <c r="J383" s="1"/>
  <c r="H305"/>
  <c r="H300" s="1"/>
  <c r="H325" s="1"/>
  <c r="J133"/>
  <c r="F49"/>
  <c r="K130"/>
  <c r="I329"/>
  <c r="G232"/>
  <c r="I326"/>
  <c r="H131"/>
  <c r="G155"/>
  <c r="H436"/>
  <c r="J131"/>
  <c r="I327"/>
  <c r="H326"/>
  <c r="K131"/>
  <c r="H339"/>
  <c r="H334" s="1"/>
  <c r="H354" s="1"/>
  <c r="H435"/>
  <c r="F20"/>
  <c r="F130" s="1"/>
  <c r="G143"/>
  <c r="G138" s="1"/>
  <c r="G153" s="1"/>
  <c r="G140"/>
  <c r="I437"/>
  <c r="K326"/>
  <c r="G368"/>
  <c r="G363" s="1"/>
  <c r="G383" s="1"/>
  <c r="G339"/>
  <c r="G334" s="1"/>
  <c r="G354" s="1"/>
  <c r="F339"/>
  <c r="F334" s="1"/>
  <c r="F354" s="1"/>
  <c r="J339"/>
  <c r="J334" s="1"/>
  <c r="J354" s="1"/>
  <c r="J222"/>
  <c r="J217" s="1"/>
  <c r="J247" s="1"/>
  <c r="J329"/>
  <c r="G397"/>
  <c r="G392" s="1"/>
  <c r="J132"/>
  <c r="I132"/>
  <c r="H132"/>
  <c r="I133"/>
  <c r="H328"/>
  <c r="G307"/>
  <c r="G402"/>
  <c r="G418"/>
  <c r="G412" s="1"/>
  <c r="G416"/>
  <c r="G410" s="1"/>
  <c r="G436" s="1"/>
  <c r="K329"/>
  <c r="K434"/>
  <c r="H133"/>
  <c r="H329"/>
  <c r="J437"/>
  <c r="J436"/>
  <c r="J434"/>
  <c r="F133"/>
  <c r="J328"/>
  <c r="I130"/>
  <c r="G437"/>
  <c r="J261"/>
  <c r="J256" s="1"/>
  <c r="J271" s="1"/>
  <c r="I436"/>
  <c r="K437"/>
  <c r="K49"/>
  <c r="F326"/>
  <c r="F285"/>
  <c r="F280" s="1"/>
  <c r="G154"/>
  <c r="K328"/>
  <c r="J327"/>
  <c r="F156"/>
  <c r="H327"/>
  <c r="I328"/>
  <c r="F29"/>
  <c r="I434"/>
  <c r="G257"/>
  <c r="G272" s="1"/>
  <c r="G261"/>
  <c r="G256" s="1"/>
  <c r="G271" s="1"/>
  <c r="I44"/>
  <c r="I131"/>
  <c r="F257"/>
  <c r="F272" s="1"/>
  <c r="F261"/>
  <c r="F256" s="1"/>
  <c r="F271" s="1"/>
  <c r="K327"/>
  <c r="I435"/>
  <c r="F157"/>
  <c r="F44"/>
  <c r="F131"/>
  <c r="F219"/>
  <c r="F249" s="1"/>
  <c r="F222"/>
  <c r="F217" s="1"/>
  <c r="F247" s="1"/>
  <c r="F413"/>
  <c r="F407" s="1"/>
  <c r="F408"/>
  <c r="F434" s="1"/>
  <c r="K435"/>
  <c r="F154"/>
  <c r="G409"/>
  <c r="G435" s="1"/>
  <c r="F155"/>
  <c r="G156"/>
  <c r="H434"/>
  <c r="G157"/>
  <c r="J305"/>
  <c r="J300" s="1"/>
  <c r="G24" l="1"/>
  <c r="G19" s="1"/>
  <c r="F329"/>
  <c r="F442" s="1"/>
  <c r="K433"/>
  <c r="J129"/>
  <c r="H441"/>
  <c r="G222"/>
  <c r="G217" s="1"/>
  <c r="G247" s="1"/>
  <c r="G130"/>
  <c r="I442"/>
  <c r="F24"/>
  <c r="F19" s="1"/>
  <c r="H442"/>
  <c r="J439"/>
  <c r="J433"/>
  <c r="H129"/>
  <c r="F441"/>
  <c r="F302"/>
  <c r="F327" s="1"/>
  <c r="J325"/>
  <c r="F325"/>
  <c r="K440"/>
  <c r="K442"/>
  <c r="G441"/>
  <c r="K441"/>
  <c r="H439"/>
  <c r="J441"/>
  <c r="J440"/>
  <c r="J442"/>
  <c r="G439"/>
  <c r="G442"/>
  <c r="I440"/>
  <c r="I439"/>
  <c r="G305"/>
  <c r="G300" s="1"/>
  <c r="G325" s="1"/>
  <c r="I441"/>
  <c r="F439"/>
  <c r="H440"/>
  <c r="K325"/>
  <c r="H433"/>
  <c r="I325"/>
  <c r="K129"/>
  <c r="I129"/>
  <c r="F433"/>
  <c r="G302"/>
  <c r="G327" s="1"/>
  <c r="G440" s="1"/>
  <c r="G44"/>
  <c r="G49"/>
  <c r="F368"/>
  <c r="F363" s="1"/>
  <c r="F383" s="1"/>
  <c r="F365"/>
  <c r="F385" s="1"/>
  <c r="G413"/>
  <c r="G407" s="1"/>
  <c r="G433" s="1"/>
  <c r="F129"/>
  <c r="G129" l="1"/>
  <c r="I438"/>
  <c r="F440"/>
  <c r="F438" s="1"/>
  <c r="G438"/>
  <c r="J438"/>
  <c r="H438"/>
</calcChain>
</file>

<file path=xl/sharedStrings.xml><?xml version="1.0" encoding="utf-8"?>
<sst xmlns="http://schemas.openxmlformats.org/spreadsheetml/2006/main" count="1111" uniqueCount="269">
  <si>
    <t>№ п/п</t>
  </si>
  <si>
    <t>Главный распорядитель средств местного бюджета</t>
  </si>
  <si>
    <t>Целевая статья расходов</t>
  </si>
  <si>
    <t>Источник</t>
  </si>
  <si>
    <t>Код бюджетной классификации</t>
  </si>
  <si>
    <t>План</t>
  </si>
  <si>
    <t>Наименование</t>
  </si>
  <si>
    <t>Единица измерения</t>
  </si>
  <si>
    <t>Всего, из них расходы на счет:</t>
  </si>
  <si>
    <t>Х</t>
  </si>
  <si>
    <t>Итого по подпрограмме 1 муниципальной программы</t>
  </si>
  <si>
    <t>%</t>
  </si>
  <si>
    <t>ВСЕГО по  муниципальной программе</t>
  </si>
  <si>
    <t>Факт</t>
  </si>
  <si>
    <t>Всего</t>
  </si>
  <si>
    <t xml:space="preserve">Факт </t>
  </si>
  <si>
    <t>Значение</t>
  </si>
  <si>
    <t>Объем (рублей)</t>
  </si>
  <si>
    <t>Наименование показателя</t>
  </si>
  <si>
    <t>Финансовое обеспечение</t>
  </si>
  <si>
    <t>Всего, из них расходы за счет:</t>
  </si>
  <si>
    <t>3. Поступлений целевого характера из федерального бюджета (далее - источник №3)</t>
  </si>
  <si>
    <t>- источника №1</t>
  </si>
  <si>
    <t>- источника №2</t>
  </si>
  <si>
    <t>- источника №3</t>
  </si>
  <si>
    <t>- источника №4</t>
  </si>
  <si>
    <t>Целевой индикатор мероприятий муниципальной программы</t>
  </si>
  <si>
    <t>2. Поступлений целевого характера из областного бюджета (далее - источник №2)</t>
  </si>
  <si>
    <t>4. Переходящего остатка бюджетных средств целевого характера из областного бюджета (далее - источник №4)</t>
  </si>
  <si>
    <t>2</t>
  </si>
  <si>
    <t xml:space="preserve"> о реализации муниципальной программы  Москаленского муниципального района Омской области (далее - муниципальная программа)</t>
  </si>
  <si>
    <t>ОТЧЕТ</t>
  </si>
  <si>
    <t>1. Налоговых и неналоговых доходов, поступлений нецелевого характера из местного бюджета (далее - источник №1)</t>
  </si>
  <si>
    <t>на 1 января 2023 года</t>
  </si>
  <si>
    <t xml:space="preserve">   2022 год</t>
  </si>
  <si>
    <t>Итого по подпрограмме 2 муниципальной программы</t>
  </si>
  <si>
    <t xml:space="preserve">единиц </t>
  </si>
  <si>
    <t>1.1.</t>
  </si>
  <si>
    <t>1.1.1.</t>
  </si>
  <si>
    <t>1.1.2.</t>
  </si>
  <si>
    <t>1.1.1</t>
  </si>
  <si>
    <t>1.1.2</t>
  </si>
  <si>
    <t>1.1.3</t>
  </si>
  <si>
    <t>2.1.</t>
  </si>
  <si>
    <t>2.1.2</t>
  </si>
  <si>
    <t>2.1.1</t>
  </si>
  <si>
    <t>единиц</t>
  </si>
  <si>
    <t>процент</t>
  </si>
  <si>
    <r>
      <t xml:space="preserve">                                                                                    </t>
    </r>
    <r>
      <rPr>
        <b/>
        <sz val="12"/>
        <color indexed="10"/>
        <rFont val="Times New Roman"/>
        <family val="1"/>
        <charset val="204"/>
      </rPr>
      <t xml:space="preserve">  "Повышение эффективности деятельности органов местного самоуправления Москаленского муниципального района Омской области"</t>
    </r>
  </si>
  <si>
    <t>Цель муниципальной программы: Повышение эффективности деятельности органов местного самоуправления на территории Москаленского муниципального района Омской области</t>
  </si>
  <si>
    <t>Подпрограмма № 1 "Создание условий для обеспечения граждан доступным и комфортным жильем на территории Москаленского муниципального района"</t>
  </si>
  <si>
    <t>Задача № 1 муниципальной программы: "Обеспечение населения Москаленского муниципального района Омской области комфортным жильем"</t>
  </si>
  <si>
    <t>Цель подпрограммы 1 муниципальной программы: "Создание условий для дальнейшего развития жилищной сферы, обеспечение доступности жилья для граждан, улучшение качества жизни населения за чсчет повышения эффективности функцилнирования жилищно-коммунального хозяйства на ерритории Москаленского муниципального района Омской области"</t>
  </si>
  <si>
    <t>Задача № 1 подпрограммы 1 муниципальной программы: Обеспечение  населения Москаленского муниципального района Омской области комфортным жильем</t>
  </si>
  <si>
    <t>Основное мероприятие: Развитие жилищного строительства на территории Москаленского муниципального района</t>
  </si>
  <si>
    <t>Мероприятие 1: Предоставление молодым семьям социальных выплат на приобретение или строительство  жилья, в том числе  на уплату первоначального взноса при получении жилищного кредита,  в том числе ипотечного, или жилищного займа на приобретение жилого помещения или строительство индивидуального жилого дома</t>
  </si>
  <si>
    <t>Мероприятие 2: Разработка  документов территориального планирования и градостроительного зонирования (в том числе внесение изменений), включая 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</t>
  </si>
  <si>
    <t>1.1.4</t>
  </si>
  <si>
    <t>Мероприятие 3: Разработка градостроительного плана земельного участка</t>
  </si>
  <si>
    <t>Задача №2 ПП 1: Улучшение качества жизни населения за счет повышения эффективности функционирования жилищно-коммунального хозяйства</t>
  </si>
  <si>
    <t>2.1</t>
  </si>
  <si>
    <t>Основное мероприятие 2.  Развитие коммунальной инфраструктуры на территории Москаленского района Омской области</t>
  </si>
  <si>
    <t>2.1.3</t>
  </si>
  <si>
    <t>Мероприятие 1:  Субсидия юридическим лицам в сфере ЖКХ на подготовку и прохождение отопительного периода</t>
  </si>
  <si>
    <t>2.1.5</t>
  </si>
  <si>
    <t>2.1.6</t>
  </si>
  <si>
    <t>2.1.7</t>
  </si>
  <si>
    <t>2.1.8</t>
  </si>
  <si>
    <t>2.1.9</t>
  </si>
  <si>
    <t>2.1.11</t>
  </si>
  <si>
    <t>2.1.12</t>
  </si>
  <si>
    <t>2.1.13</t>
  </si>
  <si>
    <t>2.1.14</t>
  </si>
  <si>
    <t>2.1.15</t>
  </si>
  <si>
    <t>2.1.16</t>
  </si>
  <si>
    <t>2.1.17</t>
  </si>
  <si>
    <t>Мерпориятие 2: Субсидии на финансовое обечспечение (возмещение) затрат, связанных с погашением кредиторской задолженности за поставленные топливно-энергетические и коммунальные ресурсы организациям коммунального комплекса, осуществляющим регулируемый вид деятельности в сфере теплоснабжения</t>
  </si>
  <si>
    <t xml:space="preserve">Мероприятие 3: Повышение уровня  обеспеченности системами холодного и горячего водоснабжения, газоснабжения, отопления и канализации, снижение уровня износа основных фондов и аварийности в жилищно - коммунальном комплексе  </t>
  </si>
  <si>
    <t>Мероприятие 5: Приобретение и установка резервных источников электроснабжения на котельные</t>
  </si>
  <si>
    <t>Мероприятие 6: Приобретение и установка (монтаж) трубопровода котельной №16, расположенной по адресу: Омская область, Москаленский район, с. Новоцарицыно</t>
  </si>
  <si>
    <t>Мероприятие 7: Приобретение трубной продукции водохозяйственного назначения в с. Звездино</t>
  </si>
  <si>
    <t>Мероприятие 8: Приобретение трубной продукции водохозяйственного назначения в с. Екатериновка</t>
  </si>
  <si>
    <t>Мероприятие 9: Приобретение трубной продукции водохозяйственного назначения в деревне Корнеевка</t>
  </si>
  <si>
    <t>Мероприятие 11: Приобретение и установка (монтаж) водогревательного котла КВр-1,0 МВт в котельную №7, расположенную по адресу: Омская область, раб.пос. Москаленки, ул. Механизаторов,1</t>
  </si>
  <si>
    <t>Мероприятие 12: «Приобретение и установка (монтаж) водогрейного котла КВр-1,0 МВт в котельную № 8, расположенную по адресу: Омская обл., р.п. Москаленки, ул. Комсомольская, д. 137»</t>
  </si>
  <si>
    <t>Мероприятие 13: «Приобретение и установка (монтаж) водогрейного котла КВр-0,8 МВт в котельную № 17, расположенную по адресу: Омская область, Москаленский р-н, с. Шевченко, ул. Кузнечная, 38»</t>
  </si>
  <si>
    <t>Мероприятие 14: «Приобретение и установка (монтаж) водогрейного котла КВр-1,0 МВт в котельную школы, расположенную по адресу: Омская область, Москаленский район, с.Элита, ул. Школьная,
дом №8б»</t>
  </si>
  <si>
    <t>Мероприятие 15: Расходы на финансовое обеспечение расходов муниципальных образований Омской области, связанных с оказанием финансовой помощи теплоснабжающим организациям в целях предупреждения банкротства и восстановления их платежеспособности</t>
  </si>
  <si>
    <t>Мероприятие 16: Приобретение трубопровода от котельной № 1 до ул. 1 Северная, расположенного по адресу: Омская область, р.п. Москаленки</t>
  </si>
  <si>
    <t>Мероприятие 17: Приобретение трубопровода от ул. 1 Северная до ул. Школьная, расположенного по адресу: Омская область, р.п. Москаленки</t>
  </si>
  <si>
    <t>Количество молодых семей, улучшивших жилищные условия в общем количестве молодых семей, нуждающихся в решении жилищной проблемы</t>
  </si>
  <si>
    <t>Количество поселений, в которых разработаны генеральные планы, единиц</t>
  </si>
  <si>
    <t>Количество разработанных планов</t>
  </si>
  <si>
    <t>Освоение финансирования, предусмотренного подпрограммой на проведение  мероприятий</t>
  </si>
  <si>
    <t>Освоение субсидий</t>
  </si>
  <si>
    <t>Доля освоения инвестиций, предусмотренных подпрограммой на развитие коммунального комплекса</t>
  </si>
  <si>
    <t>Приобретение водогрейных котлов на котельные</t>
  </si>
  <si>
    <t>Увеличение количества резервных источников электроснабжения</t>
  </si>
  <si>
    <t>Приобретение и монтаж трубопровода котельной</t>
  </si>
  <si>
    <t xml:space="preserve">Приобретение трубной продукции водохозяйственного назначения </t>
  </si>
  <si>
    <t>Освоение лимитов бюджетных обязательств, направленных на финансовое обеспечение расходов, связанных с оказанием финансовой помощи теплоснабжающим организациям в целях предупреждения банкротства и восстановления их платежеспособности</t>
  </si>
  <si>
    <t>Приобретение и монтаж трубопровода</t>
  </si>
  <si>
    <t xml:space="preserve">Приобретение и монтаж трубопровода </t>
  </si>
  <si>
    <t>Подпрограмма № 2 "Модернизация и развитие пассажирского транспорта Москаленского муниципального района Омской области"</t>
  </si>
  <si>
    <t>Задача № 2 муниципальной программы: "Обеспечение транспортной доступности на уровне, гарантирующем экономическую целостность и социальную стабильность муниципального района"</t>
  </si>
  <si>
    <t>Цель подпрограммы 2 муниципальной программы: "Обеспечение транспортной доступности на уровне, гарантирующем экономическую целостность и социальную стабильность муниципального района"</t>
  </si>
  <si>
    <t>Задача № 1 подпрограммы 2 муниципальной программы: Обеспечение населённых пунктов круглогодичной связью по автомобильным дорогам с твердым покрытием</t>
  </si>
  <si>
    <t>ОМ: "Развитие транспортного обеспечения населения"</t>
  </si>
  <si>
    <t>Мероприятие 1: Организация транспортного обслуживания населения</t>
  </si>
  <si>
    <t>Доступность транспортных услуг автомобильным транспортом</t>
  </si>
  <si>
    <t>Подпрограмма № 3 "Обеспечение реализации муниципальной программы Москаленского муниципального района Омской области "Повышение эфективности деятельности органов местного самоуправления Москаленского муниципального района Омской области"</t>
  </si>
  <si>
    <t>Задача № 3 муниципальной программы: "Устойчивое и эффективное осуществление своих полномочий администрацией Москаленского муниципального района в соответствии с действующим законодательством РФ"</t>
  </si>
  <si>
    <t>Цель подпрограммы 3 муниципальной программы: "Повышение качества эффективности исполнения полномочий администрации Москаленского муниципального района Омской области"</t>
  </si>
  <si>
    <t>Задача № 1 подпрограммы 3 муниципальной программы: Устойчивое и эффективное осуществление своих полномочий администрацией Москаленского муниципального района в соответствии с действующим законодательством РФ.</t>
  </si>
  <si>
    <t>ОМ: "Ведомственная целевая программа «Обеспечение эффективного осуществления своих полномочий
администрацией Москаленского муниципального района Омской области"</t>
  </si>
  <si>
    <t xml:space="preserve">Количество граждан замещавших отдельные муниципальные должности в Москаленском муниципальном районе </t>
  </si>
  <si>
    <t>человек</t>
  </si>
  <si>
    <t>Количество граждан имеющих звание почетный житель Москаленского района</t>
  </si>
  <si>
    <t>Количество обратившихся за адресной помощью лиц, оказавшихся в трудной жизненной ситуации</t>
  </si>
  <si>
    <t>Доля расходов на административно-хозяйственное обеспечение</t>
  </si>
  <si>
    <t>количество списков кандидатов в присяжные заседатели федеральных судов общей юрисдикции в Российской Федерации"</t>
  </si>
  <si>
    <t>Количество заседаний комиссий по делам несовершеннолетних и защите их прав</t>
  </si>
  <si>
    <t>Количество заседаний административных комиссий</t>
  </si>
  <si>
    <t>Итого по подпрограмме 3 муниципальной программы</t>
  </si>
  <si>
    <t>Подпрограмма № 4 "Охрана общественного порядка, борьба с претупностью и профилактика правонарушений в Москаленском муниципальном районе Омской области"</t>
  </si>
  <si>
    <t>Задача № 4 муниципальной программы: "Борьба с претупностью и профилактика правонарушений на территории района"</t>
  </si>
  <si>
    <t>Цель подпрограммы 4 муниципальной программы: "Совершенствование системы социальной профилактики правонарушений, предполагающей активизацию борьбы с пьянством, алкоголизмом и наркоманией"</t>
  </si>
  <si>
    <t>Задача № 1 подпрограммы 4 муниципальной программы: Борьба с преступностью, профилактика преступлений и правонарушений</t>
  </si>
  <si>
    <t>ОМ: "Борьба с преступностью и профилактика правонарушений на территории района"</t>
  </si>
  <si>
    <t>Мероприятие 1: Организация пунктов общественного порядка с привлечением населения к работе ДНД</t>
  </si>
  <si>
    <t>Мероприятие 2: Установка на объектах потенциального посягательства инженерно-технических средств охраны, систем видеонаблюдения и контроля доступа</t>
  </si>
  <si>
    <t>Мероприятие 3: Профилактика правонарушений по борьбе с алкоголизмом и наркоманией</t>
  </si>
  <si>
    <t xml:space="preserve">Мероприятие 4: Разработка и распространение среди населения памяток, буклетов, методических материалов о порядке действий при совершении в отношении них правонарушений, а также информационных материалов антитеррористической и противоэкстремистской направленности  </t>
  </si>
  <si>
    <t xml:space="preserve">соотношение числа совершенных правонарушений с численностью населения </t>
  </si>
  <si>
    <t xml:space="preserve">соотношение числа правонарушений, совершенных на улицах и в общественных местах, с общим числом преступлений </t>
  </si>
  <si>
    <t>соотношение числа правонарушений, совершенных в состоянии алкогольного опьянения</t>
  </si>
  <si>
    <t>Доля средств освоенных на реализацию мероприятия в общем объеме средств предусмотренных на реализацию мероприятия</t>
  </si>
  <si>
    <t>единиц на 1 тыс. населения</t>
  </si>
  <si>
    <t>Итого по подпрограмме 4 муниципальной программы</t>
  </si>
  <si>
    <t>Подпрограмма № 5 "Содействие развитию и поддержка социально ориентированных некоммерческих организаций в Москаленском муниципальном районе Омской области"</t>
  </si>
  <si>
    <t>Задача № 5 муниципальной программы: "Развитие и совершенствование деятельности социально ориентированных некоммерческих организаций (далее - СОНКО) Москаленского муниципального района посредством вовлечеия населения в процессы местного самоуправления для обеспечения наиболее полного и эффективного использования возможностей СОНКО в решении задач социального развития муниципального района""</t>
  </si>
  <si>
    <t>Цель подпрограммы 5 муниципальной программы: "Создание условий для повышения активности деятельности СОНКО и формирования новых социально ориентированных организаций в Москаленском муниципальном районе"</t>
  </si>
  <si>
    <t>Задача № 1 подпрограммы 5 муниципальной программы: Развитие и совершенствование деятельности социально ориентированных некоммерческих организаций (далее - СОНКО)  Москаленского муниципального района посредством вовлечения населения в процессы местного самоуправления для обеспечения наиболее полного и эффективного использования возможностей СОНКО в решении задач социального развития  муниципального района</t>
  </si>
  <si>
    <t>ОМ: Оказание финансовой поддержки социально ориентированным некоммерческим организациям</t>
  </si>
  <si>
    <t xml:space="preserve">Мероприятие 1: Предоставление субсидий социально ориентированным некоммерческим организациям </t>
  </si>
  <si>
    <t>Количество СОНКО, получивших муниципальную поддержку и внесенных в муниципальный реестр социально ориентированных организаций – получателей поддержки</t>
  </si>
  <si>
    <t>Итого по подпрограмме 5 муниципальной программы</t>
  </si>
  <si>
    <t>Подпрограмма № 6 "Обращение с отходами производства и потребления, в том числе с твердыми коммунальными отходами"</t>
  </si>
  <si>
    <t>Задача № 6 муниципальной программы: "Предотвращение твердого воздействия отходов производства и потребления на здоровье человека и окружающую среду, а также вовлечение таких отходов в хозяйственный оборот в качестве дополнительных источников сырья, путем создания мест (площадок) накопления твердых коммунальных отходов в каждом поселении Москаленского муниципального района"</t>
  </si>
  <si>
    <t>Цель подпрограммы 6 муниципальной программы: "Предупреждение и ликвидация последствий причинения вреда окружающей среде при размещении отходов производства и потребления, в тмо числе твердых коммунальных отходов (далее - ТКО)"</t>
  </si>
  <si>
    <t>Задача № 1 подпрограммы 6 муниципальной программы: Предотвращение вредного воздействия отходов производства и потребления на здоровье человека и окружающую среду, а также вовлечение таких отходов в хозяйственный оборот в качестве дополнительных источников сырья, путем создания мест (площадок) накопления твердых коммунальных отходов в каждом поселении Москаленского муниципального района</t>
  </si>
  <si>
    <t>ОМ: Обеспечение проживаемого населения Москаленского муниципального района Омской области дополнительными местами (площадками) накопления ТКО</t>
  </si>
  <si>
    <t>Мероприятие 1: Создание мест (площадок ) накопления твердых коммунальных отходов</t>
  </si>
  <si>
    <t>Мероприятие 2: Создание мест (площадок) накопления твердых коммунальных отходов и (или) приобретение контейнеров (бункеров)</t>
  </si>
  <si>
    <t>Задача № 2 подпрограммы 6 муниципальной программы: Обеспечение доступа к информации в сфере обращения с отходами.</t>
  </si>
  <si>
    <t>ОМ:Проведение экологических мер</t>
  </si>
  <si>
    <t>Мероприятие 1: Организация сбора, транспортирования и захоронения твердых коммунальных отходов, а также ликвидация объектов размещения твердых коммунальных отходов</t>
  </si>
  <si>
    <t>Мероприятие 3: Организация сбора, транспортирования и захоронения твердых коммунальных отходов, а также ликвидацию объектов размещения твердых коммунальных отходов на территории Омской области</t>
  </si>
  <si>
    <t>Итого по подпрограмме 6 муниципальной программы</t>
  </si>
  <si>
    <t>Создано мест (площадок) накопления ТКО на территории Москаленского муниципального района.</t>
  </si>
  <si>
    <t>Уровень  обеспеченности местами (площадками) накопления ТКО с контейнерами (бункерами)</t>
  </si>
  <si>
    <t>Количество созданных мест (площадок) накопления ТКО с контейнерами (бункерами)</t>
  </si>
  <si>
    <t>единц</t>
  </si>
  <si>
    <t>Количество ликвидированных свалок</t>
  </si>
  <si>
    <t>штук</t>
  </si>
  <si>
    <t>Количество обустроенных объектов размещения твердых коммунальных отходов</t>
  </si>
  <si>
    <t>Подпрограмма № 7 "Повышение безопасности дорожного движения в Москаленском муниципальном районе Омской области"</t>
  </si>
  <si>
    <t>Задача № 7 муниципальной программы: "Обеспечение охраны жизни, здоровья граждан, сохранности их имущества, безопасных условий дорожного движения"</t>
  </si>
  <si>
    <t>Цель подпрограммы 7 муниципальной программы: "Развиьтие системы организации движения транспортных средств и пешеходов, повышение безопасности дорожных условий"</t>
  </si>
  <si>
    <t>Задача № 1 подпрограммы 7 муниципальной программы: Обеспечение охраны жизни, здоровья граждан, сохранности их имущества, безопасных условий дорожного движения</t>
  </si>
  <si>
    <t>ОМ: Повышение правового сознания и предупреждение опасного поведения участников дорожного движения.</t>
  </si>
  <si>
    <t>Мероприятие 1: Обустройство автомобильных дорог дорожными знаками.</t>
  </si>
  <si>
    <t>Мероприятие 1: Проведение мероприятий, направленных на укрепление дисциплины участников дорожного движения</t>
  </si>
  <si>
    <t>Обеспеченность автомобильных дорог дорожными знаками</t>
  </si>
  <si>
    <t>Обеспечение финансирование, предусмотренного подпрограммой на прведение мероприятий</t>
  </si>
  <si>
    <t>Итого по подпрограмме 7 муниципальной программы</t>
  </si>
  <si>
    <t>Подпрограмма № 8 "Энергосбережение и повышение энергетической эффективности в Москаленском муниципальном районе"</t>
  </si>
  <si>
    <t>Задача № 8 муниципальной программы: "Повышение энергетической эффективности и сокращение энергетических издержек в бюджетном секторе Москаленского муниципального района"</t>
  </si>
  <si>
    <t>Цель подпрограммы 8 муниципальной программы: "Сокращение энергоемкости и оптимизация бюджетных расходов на оплату потребления топливно-энрегетических ресурсов"</t>
  </si>
  <si>
    <t>Задача № 1 подпрограммы 8 муниципальной программы: Повышение энергетической эффективности и сокращение энергетических издержек в бюджетном секторе Москаленского муниципального района</t>
  </si>
  <si>
    <t>ОМ: Снижение расходов на оплату потребления топливно-энергетических ресурсов.</t>
  </si>
  <si>
    <t>Мероприятие 2: Повышение энергетической эффективности систем освещения зданий, строений, сооружений</t>
  </si>
  <si>
    <t>Мероприятие 1: Проведение энергетических обследований объектов системы коммунальной инфраструктуры в сфере теплоснабжения</t>
  </si>
  <si>
    <t>Снижение потребления электрической энергии</t>
  </si>
  <si>
    <t>Итого по подпрограмме 8 муниципальной программы</t>
  </si>
  <si>
    <t>Подпрограмма № 10 "Профилактика безнадзорности и правонарушений несовершеннолетних на территории Москаленского муниципального района"</t>
  </si>
  <si>
    <t>Задача № 10 муниципальной программы: "Координация деятельности органов и учреждений системы профилактики безнадзорности и правонарушений несовершеннолетних, направленной на профилактику безнадзорности и противоправного поведения несовершеннолетних"</t>
  </si>
  <si>
    <t>Цель подпрограммы 10 муниципальной программы: "Комплексное решение проблем профилактики безнадзорности и правонарушений несовершеннолетних, их социальная реабилитация в современном обществе"</t>
  </si>
  <si>
    <t>Задача № 1 подпрограммы 10 муниципальной программы: Координация деятельности органов и учреждений системы профилактики безнадзорности и правонарушений несовершеннолетних, направленной на профилактику безнадзорности противоправного поведения несовершеннолетних</t>
  </si>
  <si>
    <t xml:space="preserve">ОМ: Методическое и информационное обеспечение работы по профилактике безнадзорности и правонарушений несовершеннолетних </t>
  </si>
  <si>
    <t>Мероприятие 1: Разработка и распространение методических и информационных материалов для специалистов системы профилактики  и населения по вопросам профилактики безнадзорности  и правонарушений</t>
  </si>
  <si>
    <t>Задача № 2 подпрограммы 10 муниципальной программы:Целенаправленная работа всех органов и учреждений системы профилактики безнадзорности и правонарушений несовершеннолетних по выявлению раннего семейного неблагополучия и своевременной помощи семьям и детям, оказавшимся в трудной жизненной ситуации и социально-опасном положении</t>
  </si>
  <si>
    <t xml:space="preserve">ОМ: Предупреждение безнадзорности и правонарушений несовершеннолетних </t>
  </si>
  <si>
    <t>Мероприятие 1: Проведение муниципальных конкурсов, спартакиад, туристических слетов, мероприятий, экскурсий, поездок, акций и мероприятий для подростков и молодежи  Москаленского муниципального района с целью профилактики правонарушений и их социализации.</t>
  </si>
  <si>
    <t>Мероприятие 2: Содействие временному трудоустройству несовершеннолетних граждан в возрасте от 14 до 18 лет состоящих на учете в территориальном БД СОП, на учете в ПДН и КДН, в свободное от учебы время</t>
  </si>
  <si>
    <t>Мероприятие 2: Содействие оздоровлению и летней занятости несовершеннолетних, состоящих на учете в ПДН ОМВД России по Москаленскому району, проживающих в семьях СОП и ТЖС</t>
  </si>
  <si>
    <t>Количество специалистов служб профилактики обученных по вопросам профилактики асоциальных явлений в подростковой среде</t>
  </si>
  <si>
    <t>Количество проведенных муниципальных конкурсов социальной рекламы, спартакиад, туристических слетов, акций, мероприятий, направленных на формирование здорового образа жизни, активной позиции граждан по предупреждению терроризма, экстремизма и других правонарушений в молодёжной среде, для подростков и молодежи</t>
  </si>
  <si>
    <t>Количество несовершеннолетних оказавшихся в трудной жизненной ситуации принявших участие в районных (и др.) творческих конкурсах</t>
  </si>
  <si>
    <t>Количество несовершеннолетних граждан в возрасте от 14 до 18 лет состоящих на учете в территориальном БД СОП, на учете в ПДН и КДН трудоустроенных в летний период</t>
  </si>
  <si>
    <t>Итого по подпрограмме 10 муниципальной программы</t>
  </si>
  <si>
    <t>семья</t>
  </si>
  <si>
    <t>метров</t>
  </si>
  <si>
    <t>Мероприятие 2: Обустройство объектов размещения твердых коммунальных отходов. Введенных в эксплуатацию до 1 января 2019 года и не имеющих документации, предусмотренной законодательством Российской Федерации</t>
  </si>
  <si>
    <t>2021 год</t>
  </si>
  <si>
    <t>(502) администрация Москаленского муниципального района Омской области</t>
  </si>
  <si>
    <t>07101L4970</t>
  </si>
  <si>
    <t>0710171620
07101S1620</t>
  </si>
  <si>
    <t>0710110050</t>
  </si>
  <si>
    <t>0710210220</t>
  </si>
  <si>
    <t>0710210230</t>
  </si>
  <si>
    <t>0710210210</t>
  </si>
  <si>
    <t>0710210260</t>
  </si>
  <si>
    <t>0710271123
07102S1123</t>
  </si>
  <si>
    <t>0710271125
07102S1125</t>
  </si>
  <si>
    <t>0710271126
07102S1126</t>
  </si>
  <si>
    <t>0710271127
07102S1127</t>
  </si>
  <si>
    <t>0710271121
07102S1121</t>
  </si>
  <si>
    <t>0710271122
07102S1122</t>
  </si>
  <si>
    <t>0710271124
07102S1124</t>
  </si>
  <si>
    <t>0720110020
0720170840
07201S0840</t>
  </si>
  <si>
    <t>0740110010</t>
  </si>
  <si>
    <t>0740110020</t>
  </si>
  <si>
    <t>0740110030</t>
  </si>
  <si>
    <t>0740110040</t>
  </si>
  <si>
    <t>0750171240
07501S1240</t>
  </si>
  <si>
    <t>0760110010</t>
  </si>
  <si>
    <t>0760171890
07601S1890</t>
  </si>
  <si>
    <t>0760210010</t>
  </si>
  <si>
    <t>0760272270
07602S2270</t>
  </si>
  <si>
    <t>0760272260
07602S2260</t>
  </si>
  <si>
    <t>0770110030</t>
  </si>
  <si>
    <t>07710110010</t>
  </si>
  <si>
    <t>0780110020</t>
  </si>
  <si>
    <t>0780171980
07801S1980</t>
  </si>
  <si>
    <t>07Б0110010</t>
  </si>
  <si>
    <t>07Б0210010</t>
  </si>
  <si>
    <t>07Б0210020</t>
  </si>
  <si>
    <t>07Б0210030</t>
  </si>
  <si>
    <t>"Мероприятие "Руководство и управление в сфере установленных функций органов местного самоуправления"</t>
  </si>
  <si>
    <t>чел</t>
  </si>
  <si>
    <t>1. Источник № 1</t>
  </si>
  <si>
    <t>2. Источник № 2</t>
  </si>
  <si>
    <t>Мероприятие "Доплата к трудовой пенсии лицам, замещавшим отдельные муниципальные должности в Москаленском муниципальном районе Омской области"</t>
  </si>
  <si>
    <t>Количество лиц, имеющих право на получение доплат</t>
  </si>
  <si>
    <t xml:space="preserve">Мероприятие "Выплаты гражданам имеющим звание "Почетный житель Москаленского района" </t>
  </si>
  <si>
    <t>Мероприятие "Единовременная адресная помощь лицам, оказавшимся в трудной жизненной ситуации"</t>
  </si>
  <si>
    <t>1.1.5</t>
  </si>
  <si>
    <t>Мероприятие "Административно - хозяйственное обеспечение деятельности Администрации"</t>
  </si>
  <si>
    <t>1.1.6</t>
  </si>
  <si>
    <t>Мероприятие "Реализация прочих мероприятий"</t>
  </si>
  <si>
    <t>удовлетворенность населения деятельностью органов местного самоуправления муниципального района</t>
  </si>
  <si>
    <t>1.1.7</t>
  </si>
  <si>
    <t>Мероприятие "Осуществление полномочий Российской Федерации по подготовке и проведению Всероссийской переписи населения 2020 года на территории Омской области"</t>
  </si>
  <si>
    <t>Освоение финансирования,  по подготовке и проведению Всероссийской переписи населения 2020 года на территории Омской области</t>
  </si>
  <si>
    <t>1.1.8</t>
  </si>
  <si>
    <t>Мероприятие "Осуществление государственного полномочия по созданию и организации деятельности муниципальных комиссий по делам несовершеннолетних и защите их прав"</t>
  </si>
  <si>
    <t>кол-во заседаний за год</t>
  </si>
  <si>
    <t>1.1.9</t>
  </si>
  <si>
    <t>Мероприятие "Осуществление государственного полномочия по созданию административных комиссий, в том числе обеспечению их деятельности"</t>
  </si>
  <si>
    <t>1.1.10</t>
  </si>
  <si>
    <t>Мероприятие "Поощрение муниципальной управленческой команды Омской области"</t>
  </si>
  <si>
    <t>Освоение финансирования на поощрение муниципальной управленческой команды</t>
  </si>
  <si>
    <t>Мероприятие " Исполнение государственного полномочия Омской области по определению исполнителей услуг по перемещению транспортных средств на специализированную стоянку, их хранению и возврату"</t>
  </si>
  <si>
    <t>Освоение финансирования,  исполнение государственного полномочия Омской области по определению исполнителей услуг по перемещению транспортных средств на специализированную стоянку, их хранению и возврату"</t>
  </si>
  <si>
    <t>1.1.11</t>
  </si>
  <si>
    <t>1.1.12</t>
  </si>
  <si>
    <t>Мероприятие "Осуществление полномочий по составлению (изменению) списков кандидатов в присяжные заседатели"</t>
  </si>
  <si>
    <t xml:space="preserve"> списков в год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</si>
</sst>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_(* #,##0.000_);_(* \(#,##0.000\);_(* &quot;-&quot;??_);_(@_)"/>
    <numFmt numFmtId="167" formatCode="000000"/>
  </numFmts>
  <fonts count="13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1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165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0" fillId="0" borderId="0" xfId="0" applyFill="1"/>
    <xf numFmtId="0" fontId="2" fillId="0" borderId="0" xfId="0" applyFont="1" applyFill="1"/>
    <xf numFmtId="0" fontId="4" fillId="0" borderId="0" xfId="0" applyFont="1" applyFill="1" applyAlignment="1"/>
    <xf numFmtId="0" fontId="5" fillId="0" borderId="0" xfId="0" applyFont="1" applyFill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3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2" fontId="2" fillId="0" borderId="3" xfId="0" applyNumberFormat="1" applyFont="1" applyFill="1" applyBorder="1" applyAlignment="1">
      <alignment horizontal="right" wrapText="1"/>
    </xf>
    <xf numFmtId="2" fontId="2" fillId="0" borderId="3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3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 wrapText="1"/>
    </xf>
    <xf numFmtId="4" fontId="2" fillId="3" borderId="1" xfId="3" applyNumberFormat="1" applyFont="1" applyFill="1" applyBorder="1" applyAlignment="1">
      <alignment horizontal="center" vertical="center"/>
    </xf>
    <xf numFmtId="4" fontId="2" fillId="3" borderId="3" xfId="3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4" fontId="6" fillId="3" borderId="7" xfId="3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7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2" fillId="0" borderId="4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left" vertical="center" wrapText="1"/>
    </xf>
    <xf numFmtId="167" fontId="2" fillId="0" borderId="6" xfId="0" applyNumberFormat="1" applyFont="1" applyFill="1" applyBorder="1" applyAlignment="1">
      <alignment horizontal="left" vertical="center" wrapText="1"/>
    </xf>
    <xf numFmtId="167" fontId="2" fillId="0" borderId="7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5" fontId="0" fillId="0" borderId="6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top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66" fontId="4" fillId="0" borderId="0" xfId="1" applyNumberFormat="1" applyFont="1" applyFill="1" applyAlignment="1">
      <alignment horizontal="center"/>
    </xf>
    <xf numFmtId="166" fontId="3" fillId="0" borderId="0" xfId="1" applyNumberFormat="1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9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2" fillId="0" borderId="0" xfId="0" applyFont="1" applyFill="1" applyAlignment="1">
      <alignment horizontal="justify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_Расчет индикаторов" xfId="3"/>
    <cellStyle name="Финансовый" xfId="1" builtinId="3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48"/>
  <sheetViews>
    <sheetView tabSelected="1" view="pageBreakPreview" topLeftCell="A4" zoomScale="77" zoomScaleSheetLayoutView="77" workbookViewId="0">
      <pane ySplit="10" topLeftCell="A14" activePane="bottomLeft" state="frozen"/>
      <selection activeCell="A4" sqref="A4"/>
      <selection pane="bottomLeft" activeCell="J351" sqref="J351"/>
    </sheetView>
  </sheetViews>
  <sheetFormatPr defaultRowHeight="12.5"/>
  <cols>
    <col min="1" max="1" width="5.7265625" customWidth="1"/>
    <col min="2" max="2" width="22.1796875" customWidth="1"/>
    <col min="3" max="3" width="9.54296875" customWidth="1"/>
    <col min="4" max="4" width="11.81640625" customWidth="1"/>
    <col min="5" max="5" width="27.1796875" customWidth="1"/>
    <col min="6" max="6" width="12.7265625" customWidth="1"/>
    <col min="7" max="9" width="12.54296875" customWidth="1"/>
    <col min="10" max="10" width="11.81640625" customWidth="1"/>
    <col min="11" max="11" width="14" customWidth="1"/>
    <col min="12" max="12" width="27.453125" customWidth="1"/>
    <col min="13" max="13" width="7.81640625" customWidth="1"/>
    <col min="14" max="17" width="7.1796875" customWidth="1"/>
    <col min="18" max="19" width="6.7265625" customWidth="1"/>
    <col min="20" max="21" width="14" customWidth="1"/>
  </cols>
  <sheetData>
    <row r="1" spans="1:21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  <c r="O1" s="16"/>
      <c r="P1" s="16"/>
      <c r="Q1" s="16"/>
      <c r="R1" s="163"/>
      <c r="S1" s="163"/>
      <c r="T1" s="1"/>
      <c r="U1" s="1"/>
    </row>
    <row r="2" spans="1:21" ht="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3"/>
      <c r="S2" s="163"/>
      <c r="T2" s="1"/>
      <c r="U2" s="1"/>
    </row>
    <row r="3" spans="1:21" ht="15">
      <c r="A3" s="15"/>
      <c r="B3" s="156" t="s">
        <v>31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"/>
      <c r="O3" s="15"/>
      <c r="P3" s="15"/>
      <c r="Q3" s="15"/>
      <c r="R3" s="163"/>
      <c r="S3" s="163"/>
    </row>
    <row r="4" spans="1:21" ht="15">
      <c r="A4" s="17"/>
      <c r="B4" s="183" t="s">
        <v>30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7"/>
      <c r="O4" s="17"/>
      <c r="P4" s="17"/>
      <c r="Q4" s="17"/>
      <c r="R4" s="17"/>
      <c r="S4" s="17"/>
    </row>
    <row r="5" spans="1:21" ht="15">
      <c r="A5" s="15"/>
      <c r="B5" s="187" t="s">
        <v>48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6"/>
      <c r="O5" s="16"/>
      <c r="P5" s="16"/>
      <c r="Q5" s="16"/>
      <c r="R5" s="16"/>
      <c r="S5" s="16"/>
      <c r="T5" s="1"/>
      <c r="U5" s="1"/>
    </row>
    <row r="6" spans="1:21" ht="15" customHeight="1">
      <c r="A6" s="15"/>
      <c r="B6" s="156" t="s">
        <v>33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6"/>
      <c r="O6" s="16"/>
      <c r="P6" s="16"/>
      <c r="Q6" s="16"/>
      <c r="R6" s="16"/>
      <c r="S6" s="16"/>
      <c r="T6" s="1"/>
      <c r="U6" s="1"/>
    </row>
    <row r="7" spans="1:21" ht="6.75" customHeight="1">
      <c r="A7" s="15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5"/>
      <c r="N7" s="15"/>
      <c r="O7" s="15"/>
      <c r="P7" s="15"/>
      <c r="Q7" s="15"/>
      <c r="R7" s="15"/>
      <c r="S7" s="15"/>
    </row>
    <row r="8" spans="1:21" s="32" customFormat="1" ht="14.25" customHeight="1">
      <c r="A8" s="189" t="s">
        <v>0</v>
      </c>
      <c r="B8" s="189" t="s">
        <v>18</v>
      </c>
      <c r="C8" s="170" t="s">
        <v>19</v>
      </c>
      <c r="D8" s="171"/>
      <c r="E8" s="171"/>
      <c r="F8" s="171"/>
      <c r="G8" s="171"/>
      <c r="H8" s="171"/>
      <c r="I8" s="171"/>
      <c r="J8" s="171"/>
      <c r="K8" s="171"/>
      <c r="L8" s="157" t="s">
        <v>26</v>
      </c>
      <c r="M8" s="157"/>
      <c r="N8" s="157"/>
      <c r="O8" s="157"/>
      <c r="P8" s="157"/>
      <c r="Q8" s="157"/>
      <c r="R8" s="157"/>
      <c r="S8" s="157"/>
      <c r="T8" s="31"/>
      <c r="U8" s="31"/>
    </row>
    <row r="9" spans="1:21" s="32" customFormat="1" ht="14.25" customHeight="1">
      <c r="A9" s="212"/>
      <c r="B9" s="212"/>
      <c r="C9" s="164" t="s">
        <v>4</v>
      </c>
      <c r="D9" s="196"/>
      <c r="E9" s="157" t="s">
        <v>3</v>
      </c>
      <c r="F9" s="170" t="s">
        <v>17</v>
      </c>
      <c r="G9" s="171"/>
      <c r="H9" s="171"/>
      <c r="I9" s="171"/>
      <c r="J9" s="171"/>
      <c r="K9" s="171"/>
      <c r="L9" s="189" t="s">
        <v>6</v>
      </c>
      <c r="M9" s="189" t="s">
        <v>7</v>
      </c>
      <c r="N9" s="170" t="s">
        <v>16</v>
      </c>
      <c r="O9" s="171"/>
      <c r="P9" s="171"/>
      <c r="Q9" s="171"/>
      <c r="R9" s="171"/>
      <c r="S9" s="171"/>
      <c r="T9" s="31"/>
      <c r="U9" s="31"/>
    </row>
    <row r="10" spans="1:21" s="32" customFormat="1" ht="17.25" customHeight="1">
      <c r="A10" s="212"/>
      <c r="B10" s="212"/>
      <c r="C10" s="197"/>
      <c r="D10" s="198"/>
      <c r="E10" s="158"/>
      <c r="F10" s="157" t="s">
        <v>14</v>
      </c>
      <c r="G10" s="158"/>
      <c r="H10" s="158" t="s">
        <v>204</v>
      </c>
      <c r="I10" s="158"/>
      <c r="J10" s="164" t="s">
        <v>34</v>
      </c>
      <c r="K10" s="165"/>
      <c r="L10" s="190"/>
      <c r="M10" s="190"/>
      <c r="N10" s="157" t="s">
        <v>14</v>
      </c>
      <c r="O10" s="158"/>
      <c r="P10" s="157">
        <v>2021</v>
      </c>
      <c r="Q10" s="158"/>
      <c r="R10" s="157">
        <v>2022</v>
      </c>
      <c r="S10" s="157"/>
      <c r="T10" s="33"/>
      <c r="U10" s="33"/>
    </row>
    <row r="11" spans="1:21" s="32" customFormat="1" ht="11.25" hidden="1" customHeight="1">
      <c r="A11" s="212"/>
      <c r="B11" s="212"/>
      <c r="C11" s="197"/>
      <c r="D11" s="198"/>
      <c r="E11" s="158"/>
      <c r="F11" s="158"/>
      <c r="G11" s="158"/>
      <c r="H11" s="39"/>
      <c r="I11" s="39"/>
      <c r="J11" s="166"/>
      <c r="K11" s="167"/>
      <c r="L11" s="190"/>
      <c r="M11" s="190"/>
      <c r="N11" s="158"/>
      <c r="O11" s="158"/>
      <c r="P11" s="158"/>
      <c r="Q11" s="158"/>
      <c r="R11" s="37"/>
      <c r="S11" s="37"/>
      <c r="T11" s="33"/>
      <c r="U11" s="33"/>
    </row>
    <row r="12" spans="1:21" s="32" customFormat="1" ht="14.25" hidden="1" customHeight="1">
      <c r="A12" s="212"/>
      <c r="B12" s="212"/>
      <c r="C12" s="199"/>
      <c r="D12" s="200"/>
      <c r="E12" s="158"/>
      <c r="F12" s="158"/>
      <c r="G12" s="158"/>
      <c r="H12" s="39"/>
      <c r="I12" s="39"/>
      <c r="J12" s="168"/>
      <c r="K12" s="169"/>
      <c r="L12" s="190"/>
      <c r="M12" s="190"/>
      <c r="N12" s="158"/>
      <c r="O12" s="158"/>
      <c r="P12" s="158"/>
      <c r="Q12" s="158"/>
      <c r="R12" s="38"/>
      <c r="S12" s="38"/>
      <c r="T12" s="33"/>
      <c r="U12" s="33"/>
    </row>
    <row r="13" spans="1:21" s="32" customFormat="1" ht="84" customHeight="1">
      <c r="A13" s="213"/>
      <c r="B13" s="213"/>
      <c r="C13" s="30" t="s">
        <v>1</v>
      </c>
      <c r="D13" s="29" t="s">
        <v>2</v>
      </c>
      <c r="E13" s="158"/>
      <c r="F13" s="34" t="s">
        <v>5</v>
      </c>
      <c r="G13" s="30" t="s">
        <v>13</v>
      </c>
      <c r="H13" s="30" t="s">
        <v>5</v>
      </c>
      <c r="I13" s="30" t="s">
        <v>13</v>
      </c>
      <c r="J13" s="30" t="s">
        <v>5</v>
      </c>
      <c r="K13" s="30" t="s">
        <v>13</v>
      </c>
      <c r="L13" s="191"/>
      <c r="M13" s="191"/>
      <c r="N13" s="30" t="s">
        <v>5</v>
      </c>
      <c r="O13" s="30" t="s">
        <v>15</v>
      </c>
      <c r="P13" s="30" t="s">
        <v>5</v>
      </c>
      <c r="Q13" s="30" t="s">
        <v>15</v>
      </c>
      <c r="R13" s="30" t="s">
        <v>5</v>
      </c>
      <c r="S13" s="30" t="s">
        <v>13</v>
      </c>
      <c r="T13" s="31"/>
      <c r="U13" s="31"/>
    </row>
    <row r="14" spans="1:21" s="32" customFormat="1" ht="11.5">
      <c r="A14" s="35">
        <v>1</v>
      </c>
      <c r="B14" s="35">
        <v>2</v>
      </c>
      <c r="C14" s="35">
        <v>3</v>
      </c>
      <c r="D14" s="35">
        <v>4</v>
      </c>
      <c r="E14" s="35">
        <v>5</v>
      </c>
      <c r="F14" s="35">
        <v>6</v>
      </c>
      <c r="G14" s="35">
        <v>7</v>
      </c>
      <c r="H14" s="35">
        <f>G14+1</f>
        <v>8</v>
      </c>
      <c r="I14" s="35">
        <f t="shared" ref="I14:S14" si="0">H14+1</f>
        <v>9</v>
      </c>
      <c r="J14" s="35">
        <v>10</v>
      </c>
      <c r="K14" s="35">
        <v>11</v>
      </c>
      <c r="L14" s="35">
        <v>12</v>
      </c>
      <c r="M14" s="35">
        <v>13</v>
      </c>
      <c r="N14" s="35">
        <f t="shared" si="0"/>
        <v>14</v>
      </c>
      <c r="O14" s="35">
        <f t="shared" si="0"/>
        <v>15</v>
      </c>
      <c r="P14" s="35">
        <f t="shared" si="0"/>
        <v>16</v>
      </c>
      <c r="Q14" s="35">
        <f t="shared" si="0"/>
        <v>17</v>
      </c>
      <c r="R14" s="35">
        <f t="shared" si="0"/>
        <v>18</v>
      </c>
      <c r="S14" s="35">
        <f t="shared" si="0"/>
        <v>19</v>
      </c>
      <c r="T14" s="36"/>
      <c r="U14" s="36"/>
    </row>
    <row r="15" spans="1:21" ht="15.75" customHeight="1">
      <c r="A15" s="95" t="s">
        <v>49</v>
      </c>
      <c r="B15" s="95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4"/>
      <c r="U15" s="4"/>
    </row>
    <row r="16" spans="1:21" ht="15" customHeight="1">
      <c r="A16" s="95" t="s">
        <v>50</v>
      </c>
      <c r="B16" s="95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4"/>
      <c r="U16" s="4"/>
    </row>
    <row r="17" spans="1:21" ht="15" customHeight="1">
      <c r="A17" s="97" t="s">
        <v>51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4"/>
      <c r="U17" s="4"/>
    </row>
    <row r="18" spans="1:21" ht="25.5" customHeight="1">
      <c r="A18" s="95" t="s">
        <v>52</v>
      </c>
      <c r="B18" s="95"/>
      <c r="C18" s="210"/>
      <c r="D18" s="210"/>
      <c r="E18" s="210"/>
      <c r="F18" s="211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4"/>
      <c r="U18" s="4"/>
    </row>
    <row r="19" spans="1:21" ht="15.75" customHeight="1">
      <c r="A19" s="73">
        <v>1</v>
      </c>
      <c r="B19" s="129" t="s">
        <v>53</v>
      </c>
      <c r="C19" s="193" t="s">
        <v>9</v>
      </c>
      <c r="D19" s="193" t="s">
        <v>9</v>
      </c>
      <c r="E19" s="26" t="s">
        <v>20</v>
      </c>
      <c r="F19" s="27">
        <f t="shared" ref="F19:K19" si="1">F24</f>
        <v>5900980</v>
      </c>
      <c r="G19" s="28">
        <f t="shared" si="1"/>
        <v>5900980</v>
      </c>
      <c r="H19" s="27">
        <f t="shared" ref="H19:I23" si="2">H24</f>
        <v>2767345.6</v>
      </c>
      <c r="I19" s="27">
        <f t="shared" si="2"/>
        <v>2767345.6</v>
      </c>
      <c r="J19" s="27">
        <f t="shared" si="1"/>
        <v>3133634.4000000004</v>
      </c>
      <c r="K19" s="27">
        <f t="shared" si="1"/>
        <v>3133634.4000000004</v>
      </c>
      <c r="L19" s="99" t="s">
        <v>9</v>
      </c>
      <c r="M19" s="99" t="s">
        <v>9</v>
      </c>
      <c r="N19" s="99" t="s">
        <v>9</v>
      </c>
      <c r="O19" s="99" t="s">
        <v>9</v>
      </c>
      <c r="P19" s="99" t="s">
        <v>9</v>
      </c>
      <c r="Q19" s="99" t="s">
        <v>9</v>
      </c>
      <c r="R19" s="99" t="s">
        <v>9</v>
      </c>
      <c r="S19" s="99" t="s">
        <v>9</v>
      </c>
      <c r="T19" s="4"/>
      <c r="U19" s="4"/>
    </row>
    <row r="20" spans="1:21" ht="51.75" customHeight="1">
      <c r="A20" s="74"/>
      <c r="B20" s="130"/>
      <c r="C20" s="194"/>
      <c r="D20" s="194"/>
      <c r="E20" s="13" t="s">
        <v>32</v>
      </c>
      <c r="F20" s="20">
        <f>F25</f>
        <v>297729.41000000003</v>
      </c>
      <c r="G20" s="20">
        <f t="shared" ref="G20:K20" si="3">G25</f>
        <v>297729.41000000003</v>
      </c>
      <c r="H20" s="20">
        <f t="shared" si="2"/>
        <v>121820.37</v>
      </c>
      <c r="I20" s="20">
        <f t="shared" si="2"/>
        <v>121820.37</v>
      </c>
      <c r="J20" s="20">
        <f t="shared" si="3"/>
        <v>175909.04</v>
      </c>
      <c r="K20" s="20">
        <f t="shared" si="3"/>
        <v>175909.04</v>
      </c>
      <c r="L20" s="159"/>
      <c r="M20" s="159"/>
      <c r="N20" s="159"/>
      <c r="O20" s="159"/>
      <c r="P20" s="159"/>
      <c r="Q20" s="159"/>
      <c r="R20" s="161"/>
      <c r="S20" s="161"/>
      <c r="T20" s="4"/>
      <c r="U20" s="4"/>
    </row>
    <row r="21" spans="1:21" ht="37.5" customHeight="1">
      <c r="A21" s="74"/>
      <c r="B21" s="130"/>
      <c r="C21" s="194"/>
      <c r="D21" s="194"/>
      <c r="E21" s="13" t="s">
        <v>27</v>
      </c>
      <c r="F21" s="20">
        <f t="shared" ref="F21:K21" si="4">F26</f>
        <v>4971555.83</v>
      </c>
      <c r="G21" s="20">
        <f t="shared" si="4"/>
        <v>4971555.83</v>
      </c>
      <c r="H21" s="20">
        <f t="shared" si="2"/>
        <v>2645525.23</v>
      </c>
      <c r="I21" s="20">
        <f t="shared" si="2"/>
        <v>2645525.23</v>
      </c>
      <c r="J21" s="20">
        <f t="shared" si="4"/>
        <v>2326030.6</v>
      </c>
      <c r="K21" s="20">
        <f t="shared" si="4"/>
        <v>2326030.6</v>
      </c>
      <c r="L21" s="159"/>
      <c r="M21" s="159"/>
      <c r="N21" s="159"/>
      <c r="O21" s="159"/>
      <c r="P21" s="159"/>
      <c r="Q21" s="159"/>
      <c r="R21" s="161"/>
      <c r="S21" s="161"/>
      <c r="T21" s="4"/>
      <c r="U21" s="4"/>
    </row>
    <row r="22" spans="1:21" ht="38.25" customHeight="1">
      <c r="A22" s="74"/>
      <c r="B22" s="130"/>
      <c r="C22" s="194"/>
      <c r="D22" s="194"/>
      <c r="E22" s="13" t="s">
        <v>21</v>
      </c>
      <c r="F22" s="20">
        <f t="shared" ref="F22:K22" si="5">F27</f>
        <v>631694.76</v>
      </c>
      <c r="G22" s="20">
        <f t="shared" si="5"/>
        <v>631694.76</v>
      </c>
      <c r="H22" s="20">
        <f t="shared" si="2"/>
        <v>0</v>
      </c>
      <c r="I22" s="20">
        <f t="shared" si="2"/>
        <v>0</v>
      </c>
      <c r="J22" s="20">
        <f t="shared" si="5"/>
        <v>631694.76</v>
      </c>
      <c r="K22" s="20">
        <f t="shared" si="5"/>
        <v>631694.76</v>
      </c>
      <c r="L22" s="159"/>
      <c r="M22" s="159"/>
      <c r="N22" s="159"/>
      <c r="O22" s="159"/>
      <c r="P22" s="159"/>
      <c r="Q22" s="159"/>
      <c r="R22" s="161"/>
      <c r="S22" s="161"/>
      <c r="T22" s="4"/>
      <c r="U22" s="4"/>
    </row>
    <row r="23" spans="1:21" ht="50.25" customHeight="1">
      <c r="A23" s="75"/>
      <c r="B23" s="131"/>
      <c r="C23" s="195"/>
      <c r="D23" s="195"/>
      <c r="E23" s="14" t="s">
        <v>28</v>
      </c>
      <c r="F23" s="20">
        <f t="shared" ref="F23:K23" si="6">F28</f>
        <v>0</v>
      </c>
      <c r="G23" s="20">
        <f t="shared" si="6"/>
        <v>0</v>
      </c>
      <c r="H23" s="20">
        <f t="shared" si="2"/>
        <v>0</v>
      </c>
      <c r="I23" s="20">
        <f t="shared" si="2"/>
        <v>0</v>
      </c>
      <c r="J23" s="20">
        <f t="shared" si="6"/>
        <v>0</v>
      </c>
      <c r="K23" s="20">
        <f t="shared" si="6"/>
        <v>0</v>
      </c>
      <c r="L23" s="160"/>
      <c r="M23" s="160"/>
      <c r="N23" s="160"/>
      <c r="O23" s="160"/>
      <c r="P23" s="160"/>
      <c r="Q23" s="160"/>
      <c r="R23" s="162"/>
      <c r="S23" s="162"/>
      <c r="T23" s="4"/>
      <c r="U23" s="4"/>
    </row>
    <row r="24" spans="1:21" ht="15.75" customHeight="1">
      <c r="A24" s="73" t="s">
        <v>37</v>
      </c>
      <c r="B24" s="129" t="s">
        <v>54</v>
      </c>
      <c r="C24" s="201" t="s">
        <v>9</v>
      </c>
      <c r="D24" s="201" t="s">
        <v>9</v>
      </c>
      <c r="E24" s="13" t="s">
        <v>20</v>
      </c>
      <c r="F24" s="20">
        <f>F25+F26+F27+F28</f>
        <v>5900980</v>
      </c>
      <c r="G24" s="20">
        <f t="shared" ref="G24:K24" si="7">G25+G26+G27+G28</f>
        <v>5900980</v>
      </c>
      <c r="H24" s="20">
        <f>H25+H26+H27+H28</f>
        <v>2767345.6</v>
      </c>
      <c r="I24" s="20">
        <f>I25+I26+I27+I28</f>
        <v>2767345.6</v>
      </c>
      <c r="J24" s="20">
        <f t="shared" si="7"/>
        <v>3133634.4000000004</v>
      </c>
      <c r="K24" s="20">
        <f t="shared" si="7"/>
        <v>3133634.4000000004</v>
      </c>
      <c r="L24" s="73" t="s">
        <v>9</v>
      </c>
      <c r="M24" s="73" t="s">
        <v>9</v>
      </c>
      <c r="N24" s="73" t="s">
        <v>9</v>
      </c>
      <c r="O24" s="73" t="s">
        <v>9</v>
      </c>
      <c r="P24" s="73" t="s">
        <v>9</v>
      </c>
      <c r="Q24" s="73" t="s">
        <v>9</v>
      </c>
      <c r="R24" s="73" t="s">
        <v>9</v>
      </c>
      <c r="S24" s="73" t="s">
        <v>9</v>
      </c>
      <c r="T24" s="5"/>
      <c r="U24" s="5"/>
    </row>
    <row r="25" spans="1:21" ht="15.75" customHeight="1">
      <c r="A25" s="74"/>
      <c r="B25" s="130"/>
      <c r="C25" s="148"/>
      <c r="D25" s="148"/>
      <c r="E25" s="13" t="s">
        <v>22</v>
      </c>
      <c r="F25" s="20">
        <f>F30+F35+F40</f>
        <v>297729.41000000003</v>
      </c>
      <c r="G25" s="20">
        <f t="shared" ref="G25:K25" si="8">G30+G35+G40</f>
        <v>297729.41000000003</v>
      </c>
      <c r="H25" s="20">
        <f t="shared" ref="H25:I28" si="9">H30+H35+H40</f>
        <v>121820.37</v>
      </c>
      <c r="I25" s="20">
        <f t="shared" si="9"/>
        <v>121820.37</v>
      </c>
      <c r="J25" s="20">
        <f t="shared" si="8"/>
        <v>175909.04</v>
      </c>
      <c r="K25" s="20">
        <f t="shared" si="8"/>
        <v>175909.04</v>
      </c>
      <c r="L25" s="74"/>
      <c r="M25" s="74"/>
      <c r="N25" s="74"/>
      <c r="O25" s="74"/>
      <c r="P25" s="74"/>
      <c r="Q25" s="74"/>
      <c r="R25" s="74"/>
      <c r="S25" s="74"/>
      <c r="T25" s="5"/>
      <c r="U25" s="5"/>
    </row>
    <row r="26" spans="1:21" ht="14.25" customHeight="1">
      <c r="A26" s="74"/>
      <c r="B26" s="130"/>
      <c r="C26" s="148"/>
      <c r="D26" s="148"/>
      <c r="E26" s="13" t="s">
        <v>23</v>
      </c>
      <c r="F26" s="20">
        <f t="shared" ref="F26:K28" si="10">F31+F36+F41</f>
        <v>4971555.83</v>
      </c>
      <c r="G26" s="20">
        <f t="shared" si="10"/>
        <v>4971555.83</v>
      </c>
      <c r="H26" s="20">
        <f t="shared" si="9"/>
        <v>2645525.23</v>
      </c>
      <c r="I26" s="20">
        <f t="shared" si="9"/>
        <v>2645525.23</v>
      </c>
      <c r="J26" s="20">
        <f t="shared" si="10"/>
        <v>2326030.6</v>
      </c>
      <c r="K26" s="20">
        <f t="shared" si="10"/>
        <v>2326030.6</v>
      </c>
      <c r="L26" s="74"/>
      <c r="M26" s="74"/>
      <c r="N26" s="74"/>
      <c r="O26" s="74"/>
      <c r="P26" s="74"/>
      <c r="Q26" s="74"/>
      <c r="R26" s="74"/>
      <c r="S26" s="74"/>
      <c r="T26" s="5"/>
      <c r="U26" s="5"/>
    </row>
    <row r="27" spans="1:21" ht="14.25" customHeight="1">
      <c r="A27" s="74"/>
      <c r="B27" s="130"/>
      <c r="C27" s="148"/>
      <c r="D27" s="148"/>
      <c r="E27" s="13" t="s">
        <v>24</v>
      </c>
      <c r="F27" s="20">
        <f t="shared" si="10"/>
        <v>631694.76</v>
      </c>
      <c r="G27" s="20">
        <f t="shared" si="10"/>
        <v>631694.76</v>
      </c>
      <c r="H27" s="20">
        <f t="shared" si="9"/>
        <v>0</v>
      </c>
      <c r="I27" s="20">
        <f t="shared" si="9"/>
        <v>0</v>
      </c>
      <c r="J27" s="20">
        <f t="shared" si="10"/>
        <v>631694.76</v>
      </c>
      <c r="K27" s="20">
        <f t="shared" si="10"/>
        <v>631694.76</v>
      </c>
      <c r="L27" s="74"/>
      <c r="M27" s="74"/>
      <c r="N27" s="74"/>
      <c r="O27" s="74"/>
      <c r="P27" s="74"/>
      <c r="Q27" s="74"/>
      <c r="R27" s="74"/>
      <c r="S27" s="74"/>
      <c r="T27" s="5"/>
      <c r="U27" s="5"/>
    </row>
    <row r="28" spans="1:21" ht="14.25" customHeight="1">
      <c r="A28" s="75"/>
      <c r="B28" s="131"/>
      <c r="C28" s="149"/>
      <c r="D28" s="149"/>
      <c r="E28" s="13" t="s">
        <v>25</v>
      </c>
      <c r="F28" s="20">
        <f t="shared" si="10"/>
        <v>0</v>
      </c>
      <c r="G28" s="20">
        <f t="shared" si="10"/>
        <v>0</v>
      </c>
      <c r="H28" s="20">
        <f t="shared" si="9"/>
        <v>0</v>
      </c>
      <c r="I28" s="20">
        <f t="shared" si="9"/>
        <v>0</v>
      </c>
      <c r="J28" s="20">
        <f t="shared" si="10"/>
        <v>0</v>
      </c>
      <c r="K28" s="20">
        <f t="shared" si="10"/>
        <v>0</v>
      </c>
      <c r="L28" s="75"/>
      <c r="M28" s="75"/>
      <c r="N28" s="75"/>
      <c r="O28" s="75"/>
      <c r="P28" s="75"/>
      <c r="Q28" s="75"/>
      <c r="R28" s="75"/>
      <c r="S28" s="75"/>
      <c r="T28" s="5"/>
      <c r="U28" s="5"/>
    </row>
    <row r="29" spans="1:21" ht="15.75" customHeight="1">
      <c r="A29" s="192" t="s">
        <v>38</v>
      </c>
      <c r="B29" s="150" t="s">
        <v>55</v>
      </c>
      <c r="C29" s="99" t="s">
        <v>205</v>
      </c>
      <c r="D29" s="99" t="s">
        <v>206</v>
      </c>
      <c r="E29" s="13" t="s">
        <v>20</v>
      </c>
      <c r="F29" s="20">
        <f>F30+F31+F32+F33</f>
        <v>4690980</v>
      </c>
      <c r="G29" s="20">
        <f t="shared" ref="G29:K29" si="11">G30+G31+G32+G33</f>
        <v>4690980</v>
      </c>
      <c r="H29" s="20">
        <f>H30+H31+H32+H33</f>
        <v>2727345.6</v>
      </c>
      <c r="I29" s="20">
        <f>I30+I31+I32+I33</f>
        <v>2727345.6</v>
      </c>
      <c r="J29" s="20">
        <f t="shared" si="11"/>
        <v>1963634.4000000001</v>
      </c>
      <c r="K29" s="20">
        <f t="shared" si="11"/>
        <v>1963634.4000000001</v>
      </c>
      <c r="L29" s="184" t="s">
        <v>90</v>
      </c>
      <c r="M29" s="73" t="s">
        <v>201</v>
      </c>
      <c r="N29" s="153">
        <f>P29+R29</f>
        <v>4</v>
      </c>
      <c r="O29" s="153">
        <f>Q29+S29</f>
        <v>4</v>
      </c>
      <c r="P29" s="153">
        <v>2</v>
      </c>
      <c r="Q29" s="153">
        <v>2</v>
      </c>
      <c r="R29" s="153">
        <v>2</v>
      </c>
      <c r="S29" s="153">
        <v>2</v>
      </c>
      <c r="T29" s="7"/>
      <c r="U29" s="7"/>
    </row>
    <row r="30" spans="1:21" ht="15.75" customHeight="1">
      <c r="A30" s="74"/>
      <c r="B30" s="151"/>
      <c r="C30" s="100"/>
      <c r="D30" s="100"/>
      <c r="E30" s="13" t="s">
        <v>22</v>
      </c>
      <c r="F30" s="20">
        <f t="shared" ref="F30:G33" si="12">H30+J30</f>
        <v>140729.41</v>
      </c>
      <c r="G30" s="20">
        <f t="shared" si="12"/>
        <v>140729.41</v>
      </c>
      <c r="H30" s="21">
        <v>81820.37</v>
      </c>
      <c r="I30" s="21">
        <v>81820.37</v>
      </c>
      <c r="J30" s="21">
        <v>58909.04</v>
      </c>
      <c r="K30" s="21">
        <v>58909.04</v>
      </c>
      <c r="L30" s="185"/>
      <c r="M30" s="74"/>
      <c r="N30" s="161"/>
      <c r="O30" s="161"/>
      <c r="P30" s="161"/>
      <c r="Q30" s="161"/>
      <c r="R30" s="154"/>
      <c r="S30" s="154"/>
      <c r="T30" s="7"/>
      <c r="U30" s="7"/>
    </row>
    <row r="31" spans="1:21" ht="15.75" customHeight="1">
      <c r="A31" s="74"/>
      <c r="B31" s="151"/>
      <c r="C31" s="100"/>
      <c r="D31" s="100"/>
      <c r="E31" s="13" t="s">
        <v>23</v>
      </c>
      <c r="F31" s="20">
        <f t="shared" si="12"/>
        <v>3918555.83</v>
      </c>
      <c r="G31" s="20">
        <f t="shared" si="12"/>
        <v>3918555.83</v>
      </c>
      <c r="H31" s="21">
        <v>2645525.23</v>
      </c>
      <c r="I31" s="21">
        <v>2645525.23</v>
      </c>
      <c r="J31" s="21">
        <v>1273030.6000000001</v>
      </c>
      <c r="K31" s="21">
        <v>1273030.6000000001</v>
      </c>
      <c r="L31" s="185"/>
      <c r="M31" s="74"/>
      <c r="N31" s="161"/>
      <c r="O31" s="161"/>
      <c r="P31" s="161"/>
      <c r="Q31" s="161"/>
      <c r="R31" s="154"/>
      <c r="S31" s="154"/>
      <c r="T31" s="7"/>
      <c r="U31" s="7"/>
    </row>
    <row r="32" spans="1:21" ht="14.25" customHeight="1">
      <c r="A32" s="74"/>
      <c r="B32" s="151"/>
      <c r="C32" s="100"/>
      <c r="D32" s="100"/>
      <c r="E32" s="13" t="s">
        <v>24</v>
      </c>
      <c r="F32" s="20">
        <f t="shared" si="12"/>
        <v>631694.76</v>
      </c>
      <c r="G32" s="20">
        <f t="shared" si="12"/>
        <v>631694.76</v>
      </c>
      <c r="H32" s="21">
        <v>0</v>
      </c>
      <c r="I32" s="21">
        <v>0</v>
      </c>
      <c r="J32" s="21">
        <v>631694.76</v>
      </c>
      <c r="K32" s="21">
        <v>631694.76</v>
      </c>
      <c r="L32" s="185"/>
      <c r="M32" s="74"/>
      <c r="N32" s="161"/>
      <c r="O32" s="161"/>
      <c r="P32" s="161"/>
      <c r="Q32" s="161"/>
      <c r="R32" s="154"/>
      <c r="S32" s="154"/>
      <c r="T32" s="7"/>
      <c r="U32" s="7"/>
    </row>
    <row r="33" spans="1:21" ht="15.75" customHeight="1">
      <c r="A33" s="75"/>
      <c r="B33" s="152"/>
      <c r="C33" s="101"/>
      <c r="D33" s="101"/>
      <c r="E33" s="13" t="s">
        <v>25</v>
      </c>
      <c r="F33" s="20">
        <f t="shared" si="12"/>
        <v>0</v>
      </c>
      <c r="G33" s="20">
        <f t="shared" si="12"/>
        <v>0</v>
      </c>
      <c r="H33" s="21">
        <v>0</v>
      </c>
      <c r="I33" s="21">
        <v>0</v>
      </c>
      <c r="J33" s="21">
        <v>0</v>
      </c>
      <c r="K33" s="21">
        <v>0</v>
      </c>
      <c r="L33" s="186"/>
      <c r="M33" s="75"/>
      <c r="N33" s="162"/>
      <c r="O33" s="162"/>
      <c r="P33" s="162"/>
      <c r="Q33" s="162"/>
      <c r="R33" s="155"/>
      <c r="S33" s="155"/>
      <c r="T33" s="7"/>
      <c r="U33" s="7"/>
    </row>
    <row r="34" spans="1:21" ht="14.25" customHeight="1">
      <c r="A34" s="111" t="s">
        <v>39</v>
      </c>
      <c r="B34" s="150" t="s">
        <v>56</v>
      </c>
      <c r="C34" s="99" t="s">
        <v>205</v>
      </c>
      <c r="D34" s="139" t="s">
        <v>207</v>
      </c>
      <c r="E34" s="13" t="s">
        <v>20</v>
      </c>
      <c r="F34" s="20">
        <f>F35+F36+F37+F38</f>
        <v>1170000</v>
      </c>
      <c r="G34" s="20">
        <f t="shared" ref="G34:K34" si="13">G35+G36+G37+G38</f>
        <v>1170000</v>
      </c>
      <c r="H34" s="20">
        <f>H35+H36+H37+H38</f>
        <v>0</v>
      </c>
      <c r="I34" s="20">
        <f>I35+I36+I37+I38</f>
        <v>0</v>
      </c>
      <c r="J34" s="20">
        <f t="shared" si="13"/>
        <v>1170000</v>
      </c>
      <c r="K34" s="20">
        <f t="shared" si="13"/>
        <v>1170000</v>
      </c>
      <c r="L34" s="142" t="s">
        <v>91</v>
      </c>
      <c r="M34" s="73" t="s">
        <v>116</v>
      </c>
      <c r="N34" s="153">
        <f>P34+R34</f>
        <v>1</v>
      </c>
      <c r="O34" s="153">
        <f>Q34+S34</f>
        <v>1</v>
      </c>
      <c r="P34" s="135">
        <v>0</v>
      </c>
      <c r="Q34" s="135">
        <v>0</v>
      </c>
      <c r="R34" s="135">
        <v>1</v>
      </c>
      <c r="S34" s="135">
        <v>1</v>
      </c>
      <c r="T34" s="8"/>
      <c r="U34" s="8"/>
    </row>
    <row r="35" spans="1:21" ht="14.25" customHeight="1">
      <c r="A35" s="148"/>
      <c r="B35" s="151"/>
      <c r="C35" s="100"/>
      <c r="D35" s="140"/>
      <c r="E35" s="13" t="s">
        <v>22</v>
      </c>
      <c r="F35" s="20">
        <f t="shared" ref="F35:G38" si="14">H35+J35</f>
        <v>117000</v>
      </c>
      <c r="G35" s="20">
        <f t="shared" si="14"/>
        <v>117000</v>
      </c>
      <c r="H35" s="21">
        <v>0</v>
      </c>
      <c r="I35" s="21">
        <v>0</v>
      </c>
      <c r="J35" s="21">
        <v>117000</v>
      </c>
      <c r="K35" s="21">
        <v>117000</v>
      </c>
      <c r="L35" s="143"/>
      <c r="M35" s="74"/>
      <c r="N35" s="161"/>
      <c r="O35" s="161"/>
      <c r="P35" s="136"/>
      <c r="Q35" s="136"/>
      <c r="R35" s="136"/>
      <c r="S35" s="136"/>
      <c r="T35" s="9"/>
      <c r="U35" s="9"/>
    </row>
    <row r="36" spans="1:21" ht="14.25" customHeight="1">
      <c r="A36" s="148"/>
      <c r="B36" s="151"/>
      <c r="C36" s="100"/>
      <c r="D36" s="140"/>
      <c r="E36" s="13" t="s">
        <v>23</v>
      </c>
      <c r="F36" s="20">
        <f t="shared" si="14"/>
        <v>1053000</v>
      </c>
      <c r="G36" s="20">
        <f t="shared" si="14"/>
        <v>1053000</v>
      </c>
      <c r="H36" s="21">
        <v>0</v>
      </c>
      <c r="I36" s="21">
        <v>0</v>
      </c>
      <c r="J36" s="21">
        <v>1053000</v>
      </c>
      <c r="K36" s="21">
        <v>1053000</v>
      </c>
      <c r="L36" s="143"/>
      <c r="M36" s="74"/>
      <c r="N36" s="161"/>
      <c r="O36" s="161"/>
      <c r="P36" s="136"/>
      <c r="Q36" s="136"/>
      <c r="R36" s="136"/>
      <c r="S36" s="136"/>
      <c r="T36" s="9"/>
      <c r="U36" s="9"/>
    </row>
    <row r="37" spans="1:21" ht="15.75" customHeight="1">
      <c r="A37" s="148"/>
      <c r="B37" s="151"/>
      <c r="C37" s="100"/>
      <c r="D37" s="140"/>
      <c r="E37" s="13" t="s">
        <v>24</v>
      </c>
      <c r="F37" s="20">
        <f t="shared" si="14"/>
        <v>0</v>
      </c>
      <c r="G37" s="20">
        <f t="shared" si="14"/>
        <v>0</v>
      </c>
      <c r="H37" s="21">
        <v>0</v>
      </c>
      <c r="I37" s="21">
        <v>0</v>
      </c>
      <c r="J37" s="21">
        <v>0</v>
      </c>
      <c r="K37" s="21">
        <v>0</v>
      </c>
      <c r="L37" s="143"/>
      <c r="M37" s="74"/>
      <c r="N37" s="161"/>
      <c r="O37" s="161"/>
      <c r="P37" s="136"/>
      <c r="Q37" s="136"/>
      <c r="R37" s="136"/>
      <c r="S37" s="136"/>
      <c r="T37" s="9"/>
      <c r="U37" s="9"/>
    </row>
    <row r="38" spans="1:21" ht="15" customHeight="1">
      <c r="A38" s="149"/>
      <c r="B38" s="152"/>
      <c r="C38" s="101"/>
      <c r="D38" s="141"/>
      <c r="E38" s="13" t="s">
        <v>25</v>
      </c>
      <c r="F38" s="20">
        <f t="shared" si="14"/>
        <v>0</v>
      </c>
      <c r="G38" s="20">
        <f t="shared" si="14"/>
        <v>0</v>
      </c>
      <c r="H38" s="21">
        <v>0</v>
      </c>
      <c r="I38" s="21">
        <v>0</v>
      </c>
      <c r="J38" s="21">
        <v>0</v>
      </c>
      <c r="K38" s="21">
        <v>0</v>
      </c>
      <c r="L38" s="144"/>
      <c r="M38" s="75"/>
      <c r="N38" s="162"/>
      <c r="O38" s="162"/>
      <c r="P38" s="137"/>
      <c r="Q38" s="137"/>
      <c r="R38" s="137"/>
      <c r="S38" s="137"/>
      <c r="T38" s="9"/>
      <c r="U38" s="9"/>
    </row>
    <row r="39" spans="1:21" ht="15" customHeight="1">
      <c r="A39" s="111" t="s">
        <v>42</v>
      </c>
      <c r="B39" s="150" t="s">
        <v>58</v>
      </c>
      <c r="C39" s="99" t="s">
        <v>205</v>
      </c>
      <c r="D39" s="139" t="s">
        <v>208</v>
      </c>
      <c r="E39" s="13" t="s">
        <v>20</v>
      </c>
      <c r="F39" s="20">
        <f>F40+F41+F42+F43</f>
        <v>40000</v>
      </c>
      <c r="G39" s="20">
        <f t="shared" ref="G39:K39" si="15">G40+G41+G42+G43</f>
        <v>40000</v>
      </c>
      <c r="H39" s="20">
        <f>H40+H41+H42+H43</f>
        <v>40000</v>
      </c>
      <c r="I39" s="20">
        <f>I40+I41+I42+I43</f>
        <v>40000</v>
      </c>
      <c r="J39" s="20">
        <f t="shared" si="15"/>
        <v>0</v>
      </c>
      <c r="K39" s="20">
        <f t="shared" si="15"/>
        <v>0</v>
      </c>
      <c r="L39" s="142" t="s">
        <v>92</v>
      </c>
      <c r="M39" s="73" t="s">
        <v>36</v>
      </c>
      <c r="N39" s="153">
        <f>P39+R39</f>
        <v>1</v>
      </c>
      <c r="O39" s="153">
        <f>Q39+S39</f>
        <v>1</v>
      </c>
      <c r="P39" s="135">
        <v>1</v>
      </c>
      <c r="Q39" s="135">
        <v>1</v>
      </c>
      <c r="R39" s="135">
        <v>0</v>
      </c>
      <c r="S39" s="135">
        <v>0</v>
      </c>
      <c r="T39" s="9"/>
      <c r="U39" s="9"/>
    </row>
    <row r="40" spans="1:21" ht="15" customHeight="1">
      <c r="A40" s="148"/>
      <c r="B40" s="151"/>
      <c r="C40" s="100"/>
      <c r="D40" s="140"/>
      <c r="E40" s="13" t="s">
        <v>22</v>
      </c>
      <c r="F40" s="20">
        <f t="shared" ref="F40:G43" si="16">H40+J40</f>
        <v>40000</v>
      </c>
      <c r="G40" s="20">
        <f t="shared" si="16"/>
        <v>40000</v>
      </c>
      <c r="H40" s="21">
        <v>40000</v>
      </c>
      <c r="I40" s="21">
        <v>40000</v>
      </c>
      <c r="J40" s="21">
        <v>0</v>
      </c>
      <c r="K40" s="21">
        <v>0</v>
      </c>
      <c r="L40" s="143"/>
      <c r="M40" s="74"/>
      <c r="N40" s="161"/>
      <c r="O40" s="161"/>
      <c r="P40" s="136"/>
      <c r="Q40" s="136"/>
      <c r="R40" s="136"/>
      <c r="S40" s="136"/>
      <c r="T40" s="9"/>
      <c r="U40" s="9"/>
    </row>
    <row r="41" spans="1:21" ht="15" customHeight="1">
      <c r="A41" s="148"/>
      <c r="B41" s="151"/>
      <c r="C41" s="100"/>
      <c r="D41" s="140"/>
      <c r="E41" s="13" t="s">
        <v>23</v>
      </c>
      <c r="F41" s="20">
        <f t="shared" si="16"/>
        <v>0</v>
      </c>
      <c r="G41" s="20">
        <f t="shared" si="16"/>
        <v>0</v>
      </c>
      <c r="H41" s="21">
        <v>0</v>
      </c>
      <c r="I41" s="21">
        <v>0</v>
      </c>
      <c r="J41" s="21">
        <v>0</v>
      </c>
      <c r="K41" s="21">
        <v>0</v>
      </c>
      <c r="L41" s="143"/>
      <c r="M41" s="74"/>
      <c r="N41" s="161"/>
      <c r="O41" s="161"/>
      <c r="P41" s="136"/>
      <c r="Q41" s="136"/>
      <c r="R41" s="136"/>
      <c r="S41" s="136"/>
      <c r="T41" s="9"/>
      <c r="U41" s="9"/>
    </row>
    <row r="42" spans="1:21" ht="15" customHeight="1">
      <c r="A42" s="148"/>
      <c r="B42" s="151"/>
      <c r="C42" s="100"/>
      <c r="D42" s="140"/>
      <c r="E42" s="13" t="s">
        <v>24</v>
      </c>
      <c r="F42" s="20">
        <f t="shared" si="16"/>
        <v>0</v>
      </c>
      <c r="G42" s="20">
        <f t="shared" si="16"/>
        <v>0</v>
      </c>
      <c r="H42" s="21">
        <v>0</v>
      </c>
      <c r="I42" s="21">
        <v>0</v>
      </c>
      <c r="J42" s="21">
        <v>0</v>
      </c>
      <c r="K42" s="21">
        <v>0</v>
      </c>
      <c r="L42" s="143"/>
      <c r="M42" s="74"/>
      <c r="N42" s="161"/>
      <c r="O42" s="161"/>
      <c r="P42" s="136"/>
      <c r="Q42" s="136"/>
      <c r="R42" s="136"/>
      <c r="S42" s="136"/>
      <c r="T42" s="9"/>
      <c r="U42" s="9"/>
    </row>
    <row r="43" spans="1:21" ht="15" customHeight="1">
      <c r="A43" s="149"/>
      <c r="B43" s="152"/>
      <c r="C43" s="101"/>
      <c r="D43" s="141"/>
      <c r="E43" s="13" t="s">
        <v>25</v>
      </c>
      <c r="F43" s="20">
        <f t="shared" si="16"/>
        <v>0</v>
      </c>
      <c r="G43" s="20">
        <f t="shared" si="16"/>
        <v>0</v>
      </c>
      <c r="H43" s="21">
        <v>0</v>
      </c>
      <c r="I43" s="21">
        <v>0</v>
      </c>
      <c r="J43" s="21">
        <v>0</v>
      </c>
      <c r="K43" s="21">
        <v>0</v>
      </c>
      <c r="L43" s="144"/>
      <c r="M43" s="75"/>
      <c r="N43" s="162"/>
      <c r="O43" s="162"/>
      <c r="P43" s="137"/>
      <c r="Q43" s="137"/>
      <c r="R43" s="137"/>
      <c r="S43" s="137"/>
      <c r="T43" s="9"/>
      <c r="U43" s="9"/>
    </row>
    <row r="44" spans="1:21" ht="15" customHeight="1">
      <c r="A44" s="111" t="s">
        <v>29</v>
      </c>
      <c r="B44" s="150" t="s">
        <v>59</v>
      </c>
      <c r="C44" s="94" t="s">
        <v>9</v>
      </c>
      <c r="D44" s="139" t="s">
        <v>9</v>
      </c>
      <c r="E44" s="13" t="s">
        <v>20</v>
      </c>
      <c r="F44" s="20">
        <f>F45+F46+F47+F48</f>
        <v>26512132.839999996</v>
      </c>
      <c r="G44" s="20">
        <f t="shared" ref="G44:K44" si="17">G45+G46+G47+G48</f>
        <v>26470152.099999998</v>
      </c>
      <c r="H44" s="20">
        <f>H45+H46+H47+H48</f>
        <v>11105529.539999997</v>
      </c>
      <c r="I44" s="20">
        <f>I45+I46+I47+I48</f>
        <v>11063942.639999997</v>
      </c>
      <c r="J44" s="20">
        <f t="shared" si="17"/>
        <v>15406603.300000001</v>
      </c>
      <c r="K44" s="20">
        <f t="shared" si="17"/>
        <v>15406209.460000001</v>
      </c>
      <c r="L44" s="99" t="s">
        <v>9</v>
      </c>
      <c r="M44" s="99" t="s">
        <v>9</v>
      </c>
      <c r="N44" s="99" t="s">
        <v>9</v>
      </c>
      <c r="O44" s="99" t="s">
        <v>9</v>
      </c>
      <c r="P44" s="99" t="s">
        <v>9</v>
      </c>
      <c r="Q44" s="99" t="s">
        <v>9</v>
      </c>
      <c r="R44" s="99" t="s">
        <v>9</v>
      </c>
      <c r="S44" s="99" t="s">
        <v>9</v>
      </c>
      <c r="T44" s="9"/>
      <c r="U44" s="9"/>
    </row>
    <row r="45" spans="1:21" ht="15" customHeight="1">
      <c r="A45" s="148"/>
      <c r="B45" s="151"/>
      <c r="C45" s="94"/>
      <c r="D45" s="140"/>
      <c r="E45" s="13" t="s">
        <v>22</v>
      </c>
      <c r="F45" s="20">
        <f>F50</f>
        <v>22504911.889999997</v>
      </c>
      <c r="G45" s="20">
        <f t="shared" ref="G45:K45" si="18">G50</f>
        <v>22504911.889999997</v>
      </c>
      <c r="H45" s="20">
        <f t="shared" ref="H45:I48" si="19">H50</f>
        <v>10121957.189999998</v>
      </c>
      <c r="I45" s="20">
        <f t="shared" si="19"/>
        <v>10121957.189999998</v>
      </c>
      <c r="J45" s="20">
        <f t="shared" si="18"/>
        <v>12382954.699999999</v>
      </c>
      <c r="K45" s="20">
        <f t="shared" si="18"/>
        <v>12382954.699999999</v>
      </c>
      <c r="L45" s="100"/>
      <c r="M45" s="100"/>
      <c r="N45" s="100"/>
      <c r="O45" s="100"/>
      <c r="P45" s="100"/>
      <c r="Q45" s="100"/>
      <c r="R45" s="100"/>
      <c r="S45" s="100"/>
      <c r="T45" s="9"/>
      <c r="U45" s="9"/>
    </row>
    <row r="46" spans="1:21" ht="15" customHeight="1">
      <c r="A46" s="148"/>
      <c r="B46" s="151"/>
      <c r="C46" s="94"/>
      <c r="D46" s="140"/>
      <c r="E46" s="13" t="s">
        <v>23</v>
      </c>
      <c r="F46" s="20">
        <f t="shared" ref="F46:K48" si="20">F51</f>
        <v>4007220.95</v>
      </c>
      <c r="G46" s="20">
        <f t="shared" si="20"/>
        <v>3965240.2100000009</v>
      </c>
      <c r="H46" s="20">
        <f t="shared" si="19"/>
        <v>983572.35000000009</v>
      </c>
      <c r="I46" s="20">
        <f t="shared" si="19"/>
        <v>941985.45000000007</v>
      </c>
      <c r="J46" s="20">
        <f t="shared" si="20"/>
        <v>3023648.6000000006</v>
      </c>
      <c r="K46" s="20">
        <f t="shared" si="20"/>
        <v>3023254.7600000007</v>
      </c>
      <c r="L46" s="100"/>
      <c r="M46" s="100"/>
      <c r="N46" s="100"/>
      <c r="O46" s="100"/>
      <c r="P46" s="100"/>
      <c r="Q46" s="100"/>
      <c r="R46" s="100"/>
      <c r="S46" s="100"/>
      <c r="T46" s="9"/>
      <c r="U46" s="9"/>
    </row>
    <row r="47" spans="1:21" ht="15" customHeight="1">
      <c r="A47" s="148"/>
      <c r="B47" s="151"/>
      <c r="C47" s="94"/>
      <c r="D47" s="140"/>
      <c r="E47" s="13" t="s">
        <v>24</v>
      </c>
      <c r="F47" s="20">
        <f t="shared" si="20"/>
        <v>0</v>
      </c>
      <c r="G47" s="20">
        <f t="shared" si="20"/>
        <v>0</v>
      </c>
      <c r="H47" s="20">
        <f t="shared" si="19"/>
        <v>0</v>
      </c>
      <c r="I47" s="20">
        <f t="shared" si="19"/>
        <v>0</v>
      </c>
      <c r="J47" s="20">
        <f t="shared" si="20"/>
        <v>0</v>
      </c>
      <c r="K47" s="20">
        <f t="shared" si="20"/>
        <v>0</v>
      </c>
      <c r="L47" s="100"/>
      <c r="M47" s="100"/>
      <c r="N47" s="100"/>
      <c r="O47" s="100"/>
      <c r="P47" s="100"/>
      <c r="Q47" s="100"/>
      <c r="R47" s="100"/>
      <c r="S47" s="100"/>
      <c r="T47" s="9"/>
      <c r="U47" s="9"/>
    </row>
    <row r="48" spans="1:21" ht="15" customHeight="1">
      <c r="A48" s="149"/>
      <c r="B48" s="152"/>
      <c r="C48" s="94"/>
      <c r="D48" s="141"/>
      <c r="E48" s="13" t="s">
        <v>25</v>
      </c>
      <c r="F48" s="20">
        <f t="shared" si="20"/>
        <v>0</v>
      </c>
      <c r="G48" s="20">
        <f t="shared" si="20"/>
        <v>0</v>
      </c>
      <c r="H48" s="20">
        <f t="shared" si="19"/>
        <v>0</v>
      </c>
      <c r="I48" s="20">
        <f t="shared" si="19"/>
        <v>0</v>
      </c>
      <c r="J48" s="20">
        <f t="shared" si="20"/>
        <v>0</v>
      </c>
      <c r="K48" s="20">
        <f t="shared" si="20"/>
        <v>0</v>
      </c>
      <c r="L48" s="101"/>
      <c r="M48" s="101"/>
      <c r="N48" s="101"/>
      <c r="O48" s="101"/>
      <c r="P48" s="101"/>
      <c r="Q48" s="101"/>
      <c r="R48" s="101"/>
      <c r="S48" s="101"/>
      <c r="T48" s="9"/>
      <c r="U48" s="9"/>
    </row>
    <row r="49" spans="1:21" ht="15" customHeight="1">
      <c r="A49" s="111" t="s">
        <v>60</v>
      </c>
      <c r="B49" s="150" t="s">
        <v>61</v>
      </c>
      <c r="C49" s="94" t="s">
        <v>9</v>
      </c>
      <c r="D49" s="139" t="s">
        <v>9</v>
      </c>
      <c r="E49" s="13" t="s">
        <v>20</v>
      </c>
      <c r="F49" s="20">
        <f>F50+F51+F52+F53</f>
        <v>26512132.839999996</v>
      </c>
      <c r="G49" s="20">
        <f t="shared" ref="G49:J49" si="21">G50+G51+G52+G53</f>
        <v>26470152.099999998</v>
      </c>
      <c r="H49" s="20">
        <f>H50+H51+H52+H53</f>
        <v>11105529.539999997</v>
      </c>
      <c r="I49" s="20">
        <f>I50+I51+I52+I53</f>
        <v>11063942.639999997</v>
      </c>
      <c r="J49" s="20">
        <f t="shared" si="21"/>
        <v>15406603.300000001</v>
      </c>
      <c r="K49" s="20">
        <f>K50+K51+K52+K53</f>
        <v>15406209.460000001</v>
      </c>
      <c r="L49" s="99" t="s">
        <v>9</v>
      </c>
      <c r="M49" s="99" t="s">
        <v>9</v>
      </c>
      <c r="N49" s="99" t="s">
        <v>9</v>
      </c>
      <c r="O49" s="99" t="s">
        <v>9</v>
      </c>
      <c r="P49" s="99" t="s">
        <v>9</v>
      </c>
      <c r="Q49" s="99" t="s">
        <v>9</v>
      </c>
      <c r="R49" s="99" t="s">
        <v>9</v>
      </c>
      <c r="S49" s="99" t="s">
        <v>9</v>
      </c>
      <c r="T49" s="9"/>
      <c r="U49" s="9"/>
    </row>
    <row r="50" spans="1:21" ht="15" customHeight="1">
      <c r="A50" s="148"/>
      <c r="B50" s="151"/>
      <c r="C50" s="94"/>
      <c r="D50" s="140"/>
      <c r="E50" s="13" t="s">
        <v>22</v>
      </c>
      <c r="F50" s="20">
        <f>F55+F60+F65+F70+F75+F80+F85+F90+F95+F100+F105+F110+F115+F120+F125</f>
        <v>22504911.889999997</v>
      </c>
      <c r="G50" s="20">
        <f t="shared" ref="G50:K50" si="22">G55+G60+G65+G70+G75+G80+G85+G90+G95+G100+G105+G110+G115+G120+G125</f>
        <v>22504911.889999997</v>
      </c>
      <c r="H50" s="20">
        <f t="shared" si="22"/>
        <v>10121957.189999998</v>
      </c>
      <c r="I50" s="20">
        <f t="shared" si="22"/>
        <v>10121957.189999998</v>
      </c>
      <c r="J50" s="20">
        <f t="shared" si="22"/>
        <v>12382954.699999999</v>
      </c>
      <c r="K50" s="20">
        <f t="shared" si="22"/>
        <v>12382954.699999999</v>
      </c>
      <c r="L50" s="100"/>
      <c r="M50" s="100"/>
      <c r="N50" s="100"/>
      <c r="O50" s="100"/>
      <c r="P50" s="100"/>
      <c r="Q50" s="100"/>
      <c r="R50" s="100"/>
      <c r="S50" s="100"/>
      <c r="T50" s="9"/>
      <c r="U50" s="9"/>
    </row>
    <row r="51" spans="1:21" ht="15" customHeight="1">
      <c r="A51" s="148"/>
      <c r="B51" s="151"/>
      <c r="C51" s="94"/>
      <c r="D51" s="140"/>
      <c r="E51" s="13" t="s">
        <v>23</v>
      </c>
      <c r="F51" s="20">
        <f t="shared" ref="F51:K53" si="23">F56+F61+F66+F71+F76+F81+F86+F91+F96+F101+F106+F111+F116+F121+F126</f>
        <v>4007220.95</v>
      </c>
      <c r="G51" s="20">
        <f t="shared" si="23"/>
        <v>3965240.2100000009</v>
      </c>
      <c r="H51" s="20">
        <f t="shared" si="23"/>
        <v>983572.35000000009</v>
      </c>
      <c r="I51" s="20">
        <f t="shared" si="23"/>
        <v>941985.45000000007</v>
      </c>
      <c r="J51" s="20">
        <f t="shared" si="23"/>
        <v>3023648.6000000006</v>
      </c>
      <c r="K51" s="20">
        <f t="shared" si="23"/>
        <v>3023254.7600000007</v>
      </c>
      <c r="L51" s="100"/>
      <c r="M51" s="100"/>
      <c r="N51" s="100"/>
      <c r="O51" s="100"/>
      <c r="P51" s="100"/>
      <c r="Q51" s="100"/>
      <c r="R51" s="100"/>
      <c r="S51" s="100"/>
      <c r="T51" s="9"/>
      <c r="U51" s="9"/>
    </row>
    <row r="52" spans="1:21" ht="15" customHeight="1">
      <c r="A52" s="148"/>
      <c r="B52" s="151"/>
      <c r="C52" s="94"/>
      <c r="D52" s="140"/>
      <c r="E52" s="13" t="s">
        <v>24</v>
      </c>
      <c r="F52" s="20">
        <f t="shared" si="23"/>
        <v>0</v>
      </c>
      <c r="G52" s="20">
        <f t="shared" si="23"/>
        <v>0</v>
      </c>
      <c r="H52" s="20">
        <f t="shared" si="23"/>
        <v>0</v>
      </c>
      <c r="I52" s="20">
        <f t="shared" si="23"/>
        <v>0</v>
      </c>
      <c r="J52" s="20">
        <f t="shared" si="23"/>
        <v>0</v>
      </c>
      <c r="K52" s="20">
        <f t="shared" si="23"/>
        <v>0</v>
      </c>
      <c r="L52" s="100"/>
      <c r="M52" s="100"/>
      <c r="N52" s="100"/>
      <c r="O52" s="100"/>
      <c r="P52" s="100"/>
      <c r="Q52" s="100"/>
      <c r="R52" s="100"/>
      <c r="S52" s="100"/>
      <c r="T52" s="9"/>
      <c r="U52" s="9"/>
    </row>
    <row r="53" spans="1:21" ht="15" customHeight="1">
      <c r="A53" s="149"/>
      <c r="B53" s="152"/>
      <c r="C53" s="94"/>
      <c r="D53" s="141"/>
      <c r="E53" s="13" t="s">
        <v>25</v>
      </c>
      <c r="F53" s="20">
        <f t="shared" si="23"/>
        <v>0</v>
      </c>
      <c r="G53" s="20">
        <f t="shared" si="23"/>
        <v>0</v>
      </c>
      <c r="H53" s="20">
        <f t="shared" si="23"/>
        <v>0</v>
      </c>
      <c r="I53" s="20">
        <f t="shared" si="23"/>
        <v>0</v>
      </c>
      <c r="J53" s="20">
        <f t="shared" si="23"/>
        <v>0</v>
      </c>
      <c r="K53" s="20">
        <f t="shared" si="23"/>
        <v>0</v>
      </c>
      <c r="L53" s="101"/>
      <c r="M53" s="101"/>
      <c r="N53" s="101"/>
      <c r="O53" s="101"/>
      <c r="P53" s="101"/>
      <c r="Q53" s="101"/>
      <c r="R53" s="101"/>
      <c r="S53" s="101"/>
      <c r="T53" s="9"/>
      <c r="U53" s="9"/>
    </row>
    <row r="54" spans="1:21" ht="15" customHeight="1">
      <c r="A54" s="111" t="s">
        <v>45</v>
      </c>
      <c r="B54" s="150" t="s">
        <v>63</v>
      </c>
      <c r="C54" s="99" t="s">
        <v>205</v>
      </c>
      <c r="D54" s="139" t="s">
        <v>209</v>
      </c>
      <c r="E54" s="13" t="s">
        <v>20</v>
      </c>
      <c r="F54" s="20">
        <f>F55+F56+F57+F58</f>
        <v>6442310.9499999993</v>
      </c>
      <c r="G54" s="20">
        <f t="shared" ref="G54:K54" si="24">G55+G56+G57+G58</f>
        <v>6442310.9499999993</v>
      </c>
      <c r="H54" s="20">
        <f>H55+H56+H57+H58</f>
        <v>2362306.59</v>
      </c>
      <c r="I54" s="20">
        <f>I55+I56+I57+I58</f>
        <v>2362306.59</v>
      </c>
      <c r="J54" s="20">
        <f t="shared" si="24"/>
        <v>4080004.36</v>
      </c>
      <c r="K54" s="20">
        <f t="shared" si="24"/>
        <v>4080004.36</v>
      </c>
      <c r="L54" s="142" t="s">
        <v>93</v>
      </c>
      <c r="M54" s="73" t="s">
        <v>11</v>
      </c>
      <c r="N54" s="135">
        <v>100</v>
      </c>
      <c r="O54" s="135">
        <v>100</v>
      </c>
      <c r="P54" s="135">
        <v>100</v>
      </c>
      <c r="Q54" s="135">
        <v>100</v>
      </c>
      <c r="R54" s="135">
        <v>100</v>
      </c>
      <c r="S54" s="135">
        <v>100</v>
      </c>
      <c r="T54" s="9"/>
      <c r="U54" s="9"/>
    </row>
    <row r="55" spans="1:21" ht="15" customHeight="1">
      <c r="A55" s="148"/>
      <c r="B55" s="151"/>
      <c r="C55" s="100"/>
      <c r="D55" s="140"/>
      <c r="E55" s="13" t="s">
        <v>22</v>
      </c>
      <c r="F55" s="20">
        <f t="shared" ref="F55:G58" si="25">H55+J55</f>
        <v>6442310.9499999993</v>
      </c>
      <c r="G55" s="20">
        <f t="shared" si="25"/>
        <v>6442310.9499999993</v>
      </c>
      <c r="H55" s="21">
        <v>2362306.59</v>
      </c>
      <c r="I55" s="21">
        <v>2362306.59</v>
      </c>
      <c r="J55" s="21">
        <v>4080004.36</v>
      </c>
      <c r="K55" s="21">
        <v>4080004.36</v>
      </c>
      <c r="L55" s="143"/>
      <c r="M55" s="74"/>
      <c r="N55" s="136"/>
      <c r="O55" s="136"/>
      <c r="P55" s="136"/>
      <c r="Q55" s="136"/>
      <c r="R55" s="136"/>
      <c r="S55" s="136"/>
      <c r="T55" s="9"/>
      <c r="U55" s="9"/>
    </row>
    <row r="56" spans="1:21" ht="15" customHeight="1">
      <c r="A56" s="148"/>
      <c r="B56" s="151"/>
      <c r="C56" s="100"/>
      <c r="D56" s="140"/>
      <c r="E56" s="13" t="s">
        <v>23</v>
      </c>
      <c r="F56" s="20">
        <f t="shared" si="25"/>
        <v>0</v>
      </c>
      <c r="G56" s="20">
        <f t="shared" si="25"/>
        <v>0</v>
      </c>
      <c r="H56" s="21">
        <v>0</v>
      </c>
      <c r="I56" s="21">
        <v>0</v>
      </c>
      <c r="J56" s="21">
        <v>0</v>
      </c>
      <c r="K56" s="21">
        <v>0</v>
      </c>
      <c r="L56" s="143"/>
      <c r="M56" s="74"/>
      <c r="N56" s="136"/>
      <c r="O56" s="136"/>
      <c r="P56" s="136"/>
      <c r="Q56" s="136"/>
      <c r="R56" s="136"/>
      <c r="S56" s="136"/>
      <c r="T56" s="9"/>
      <c r="U56" s="9"/>
    </row>
    <row r="57" spans="1:21" ht="15" customHeight="1">
      <c r="A57" s="148"/>
      <c r="B57" s="151"/>
      <c r="C57" s="100"/>
      <c r="D57" s="140"/>
      <c r="E57" s="13" t="s">
        <v>24</v>
      </c>
      <c r="F57" s="20">
        <f t="shared" si="25"/>
        <v>0</v>
      </c>
      <c r="G57" s="20">
        <f t="shared" si="25"/>
        <v>0</v>
      </c>
      <c r="H57" s="21">
        <v>0</v>
      </c>
      <c r="I57" s="21">
        <v>0</v>
      </c>
      <c r="J57" s="21">
        <v>0</v>
      </c>
      <c r="K57" s="21">
        <v>0</v>
      </c>
      <c r="L57" s="143"/>
      <c r="M57" s="74"/>
      <c r="N57" s="136"/>
      <c r="O57" s="136"/>
      <c r="P57" s="136"/>
      <c r="Q57" s="136"/>
      <c r="R57" s="136"/>
      <c r="S57" s="136"/>
      <c r="T57" s="9"/>
      <c r="U57" s="9"/>
    </row>
    <row r="58" spans="1:21" ht="15" customHeight="1">
      <c r="A58" s="149"/>
      <c r="B58" s="152"/>
      <c r="C58" s="101"/>
      <c r="D58" s="141"/>
      <c r="E58" s="13" t="s">
        <v>25</v>
      </c>
      <c r="F58" s="20">
        <f t="shared" si="25"/>
        <v>0</v>
      </c>
      <c r="G58" s="20">
        <f t="shared" si="25"/>
        <v>0</v>
      </c>
      <c r="H58" s="21">
        <v>0</v>
      </c>
      <c r="I58" s="21">
        <v>0</v>
      </c>
      <c r="J58" s="21">
        <v>0</v>
      </c>
      <c r="K58" s="21">
        <v>0</v>
      </c>
      <c r="L58" s="144"/>
      <c r="M58" s="75"/>
      <c r="N58" s="137"/>
      <c r="O58" s="137"/>
      <c r="P58" s="137"/>
      <c r="Q58" s="137"/>
      <c r="R58" s="137"/>
      <c r="S58" s="137"/>
      <c r="T58" s="9"/>
      <c r="U58" s="9"/>
    </row>
    <row r="59" spans="1:21" ht="15" customHeight="1">
      <c r="A59" s="111" t="s">
        <v>44</v>
      </c>
      <c r="B59" s="150" t="s">
        <v>76</v>
      </c>
      <c r="C59" s="99" t="s">
        <v>205</v>
      </c>
      <c r="D59" s="139" t="s">
        <v>210</v>
      </c>
      <c r="E59" s="13" t="s">
        <v>20</v>
      </c>
      <c r="F59" s="20">
        <f>F60+F61+F62+F63</f>
        <v>9601946.0800000001</v>
      </c>
      <c r="G59" s="20">
        <f t="shared" ref="G59:K59" si="26">G60+G61+G62+G63</f>
        <v>9601946.0800000001</v>
      </c>
      <c r="H59" s="20">
        <f>H60+H61+H62+H63</f>
        <v>4758585.76</v>
      </c>
      <c r="I59" s="20">
        <f>I60+I61+I62+I63</f>
        <v>4758585.76</v>
      </c>
      <c r="J59" s="20">
        <f t="shared" si="26"/>
        <v>4843360.32</v>
      </c>
      <c r="K59" s="20">
        <f t="shared" si="26"/>
        <v>4843360.32</v>
      </c>
      <c r="L59" s="142" t="s">
        <v>94</v>
      </c>
      <c r="M59" s="73" t="s">
        <v>11</v>
      </c>
      <c r="N59" s="135">
        <v>100</v>
      </c>
      <c r="O59" s="135">
        <v>100</v>
      </c>
      <c r="P59" s="135">
        <v>100</v>
      </c>
      <c r="Q59" s="135">
        <v>100</v>
      </c>
      <c r="R59" s="135">
        <v>100</v>
      </c>
      <c r="S59" s="135">
        <v>100</v>
      </c>
      <c r="T59" s="9"/>
      <c r="U59" s="9"/>
    </row>
    <row r="60" spans="1:21" ht="15" customHeight="1">
      <c r="A60" s="148"/>
      <c r="B60" s="151"/>
      <c r="C60" s="100"/>
      <c r="D60" s="140"/>
      <c r="E60" s="13" t="s">
        <v>22</v>
      </c>
      <c r="F60" s="20">
        <f t="shared" ref="F60:G63" si="27">H60+J60</f>
        <v>9601946.0800000001</v>
      </c>
      <c r="G60" s="20">
        <f t="shared" si="27"/>
        <v>9601946.0800000001</v>
      </c>
      <c r="H60" s="21">
        <v>4758585.76</v>
      </c>
      <c r="I60" s="21">
        <v>4758585.76</v>
      </c>
      <c r="J60" s="21">
        <v>4843360.32</v>
      </c>
      <c r="K60" s="21">
        <v>4843360.32</v>
      </c>
      <c r="L60" s="143"/>
      <c r="M60" s="74"/>
      <c r="N60" s="136"/>
      <c r="O60" s="136"/>
      <c r="P60" s="136"/>
      <c r="Q60" s="136"/>
      <c r="R60" s="136"/>
      <c r="S60" s="136"/>
      <c r="T60" s="9"/>
      <c r="U60" s="9"/>
    </row>
    <row r="61" spans="1:21" ht="15" customHeight="1">
      <c r="A61" s="148"/>
      <c r="B61" s="151"/>
      <c r="C61" s="100"/>
      <c r="D61" s="140"/>
      <c r="E61" s="13" t="s">
        <v>23</v>
      </c>
      <c r="F61" s="20">
        <f t="shared" si="27"/>
        <v>0</v>
      </c>
      <c r="G61" s="20">
        <f t="shared" si="27"/>
        <v>0</v>
      </c>
      <c r="H61" s="21">
        <v>0</v>
      </c>
      <c r="I61" s="21">
        <v>0</v>
      </c>
      <c r="J61" s="21">
        <v>0</v>
      </c>
      <c r="K61" s="21">
        <v>0</v>
      </c>
      <c r="L61" s="143"/>
      <c r="M61" s="74"/>
      <c r="N61" s="136"/>
      <c r="O61" s="136"/>
      <c r="P61" s="136"/>
      <c r="Q61" s="136"/>
      <c r="R61" s="136"/>
      <c r="S61" s="136"/>
      <c r="T61" s="9"/>
      <c r="U61" s="9"/>
    </row>
    <row r="62" spans="1:21" ht="15" customHeight="1">
      <c r="A62" s="148"/>
      <c r="B62" s="151"/>
      <c r="C62" s="100"/>
      <c r="D62" s="140"/>
      <c r="E62" s="13" t="s">
        <v>24</v>
      </c>
      <c r="F62" s="20">
        <f t="shared" si="27"/>
        <v>0</v>
      </c>
      <c r="G62" s="20">
        <f t="shared" si="27"/>
        <v>0</v>
      </c>
      <c r="H62" s="21">
        <v>0</v>
      </c>
      <c r="I62" s="21">
        <v>0</v>
      </c>
      <c r="J62" s="21">
        <v>0</v>
      </c>
      <c r="K62" s="21">
        <v>0</v>
      </c>
      <c r="L62" s="143"/>
      <c r="M62" s="74"/>
      <c r="N62" s="136"/>
      <c r="O62" s="136"/>
      <c r="P62" s="136"/>
      <c r="Q62" s="136"/>
      <c r="R62" s="136"/>
      <c r="S62" s="136"/>
      <c r="T62" s="9"/>
      <c r="U62" s="9"/>
    </row>
    <row r="63" spans="1:21" ht="15" customHeight="1">
      <c r="A63" s="149"/>
      <c r="B63" s="152"/>
      <c r="C63" s="101"/>
      <c r="D63" s="141"/>
      <c r="E63" s="13" t="s">
        <v>25</v>
      </c>
      <c r="F63" s="20">
        <f t="shared" si="27"/>
        <v>0</v>
      </c>
      <c r="G63" s="20">
        <f t="shared" si="27"/>
        <v>0</v>
      </c>
      <c r="H63" s="21">
        <v>0</v>
      </c>
      <c r="I63" s="21">
        <v>0</v>
      </c>
      <c r="J63" s="21">
        <v>0</v>
      </c>
      <c r="K63" s="21">
        <v>0</v>
      </c>
      <c r="L63" s="144"/>
      <c r="M63" s="75"/>
      <c r="N63" s="137"/>
      <c r="O63" s="137"/>
      <c r="P63" s="137"/>
      <c r="Q63" s="137"/>
      <c r="R63" s="137"/>
      <c r="S63" s="137"/>
      <c r="T63" s="9"/>
      <c r="U63" s="9"/>
    </row>
    <row r="64" spans="1:21" ht="15" customHeight="1">
      <c r="A64" s="111" t="s">
        <v>62</v>
      </c>
      <c r="B64" s="150" t="s">
        <v>77</v>
      </c>
      <c r="C64" s="99" t="s">
        <v>205</v>
      </c>
      <c r="D64" s="139" t="s">
        <v>211</v>
      </c>
      <c r="E64" s="13" t="s">
        <v>20</v>
      </c>
      <c r="F64" s="20">
        <f>F65+F66+F67+F68</f>
        <v>4278774.5999999996</v>
      </c>
      <c r="G64" s="20">
        <f t="shared" ref="G64:K64" si="28">G65+G66+G67+G68</f>
        <v>4278774.5999999996</v>
      </c>
      <c r="H64" s="20">
        <f>H65+H66+H67+H68</f>
        <v>969854.91999999993</v>
      </c>
      <c r="I64" s="20">
        <f>I65+I66+I67+I68</f>
        <v>969854.91999999993</v>
      </c>
      <c r="J64" s="20">
        <f t="shared" si="28"/>
        <v>3308919.68</v>
      </c>
      <c r="K64" s="20">
        <f t="shared" si="28"/>
        <v>3308919.68</v>
      </c>
      <c r="L64" s="142" t="s">
        <v>95</v>
      </c>
      <c r="M64" s="73" t="s">
        <v>11</v>
      </c>
      <c r="N64" s="135">
        <v>100</v>
      </c>
      <c r="O64" s="135">
        <v>100</v>
      </c>
      <c r="P64" s="135">
        <v>100</v>
      </c>
      <c r="Q64" s="135">
        <v>100</v>
      </c>
      <c r="R64" s="135">
        <v>100</v>
      </c>
      <c r="S64" s="135">
        <v>100</v>
      </c>
      <c r="T64" s="9"/>
      <c r="U64" s="9"/>
    </row>
    <row r="65" spans="1:21" ht="15" customHeight="1">
      <c r="A65" s="148"/>
      <c r="B65" s="151"/>
      <c r="C65" s="100"/>
      <c r="D65" s="140"/>
      <c r="E65" s="13" t="s">
        <v>22</v>
      </c>
      <c r="F65" s="20">
        <f t="shared" ref="F65:G68" si="29">H65+J65</f>
        <v>4232046.29</v>
      </c>
      <c r="G65" s="20">
        <f t="shared" si="29"/>
        <v>4232046.29</v>
      </c>
      <c r="H65" s="21">
        <v>923126.61</v>
      </c>
      <c r="I65" s="21">
        <v>923126.61</v>
      </c>
      <c r="J65" s="21">
        <v>3308919.68</v>
      </c>
      <c r="K65" s="21">
        <v>3308919.68</v>
      </c>
      <c r="L65" s="143"/>
      <c r="M65" s="74"/>
      <c r="N65" s="136"/>
      <c r="O65" s="136"/>
      <c r="P65" s="136"/>
      <c r="Q65" s="136"/>
      <c r="R65" s="136"/>
      <c r="S65" s="136"/>
      <c r="T65" s="9"/>
      <c r="U65" s="9"/>
    </row>
    <row r="66" spans="1:21" ht="15" customHeight="1">
      <c r="A66" s="148"/>
      <c r="B66" s="151"/>
      <c r="C66" s="100"/>
      <c r="D66" s="140"/>
      <c r="E66" s="13" t="s">
        <v>23</v>
      </c>
      <c r="F66" s="20">
        <f t="shared" si="29"/>
        <v>46728.31</v>
      </c>
      <c r="G66" s="20">
        <f t="shared" si="29"/>
        <v>46728.31</v>
      </c>
      <c r="H66" s="21">
        <v>46728.31</v>
      </c>
      <c r="I66" s="21">
        <v>46728.31</v>
      </c>
      <c r="J66" s="21">
        <v>0</v>
      </c>
      <c r="K66" s="21">
        <v>0</v>
      </c>
      <c r="L66" s="143"/>
      <c r="M66" s="74"/>
      <c r="N66" s="136"/>
      <c r="O66" s="136"/>
      <c r="P66" s="136"/>
      <c r="Q66" s="136"/>
      <c r="R66" s="136"/>
      <c r="S66" s="136"/>
      <c r="T66" s="9"/>
      <c r="U66" s="9"/>
    </row>
    <row r="67" spans="1:21" ht="15" customHeight="1">
      <c r="A67" s="148"/>
      <c r="B67" s="151"/>
      <c r="C67" s="100"/>
      <c r="D67" s="140"/>
      <c r="E67" s="13" t="s">
        <v>24</v>
      </c>
      <c r="F67" s="20">
        <f t="shared" si="29"/>
        <v>0</v>
      </c>
      <c r="G67" s="20">
        <f t="shared" si="29"/>
        <v>0</v>
      </c>
      <c r="H67" s="21">
        <v>0</v>
      </c>
      <c r="I67" s="21">
        <v>0</v>
      </c>
      <c r="J67" s="21">
        <v>0</v>
      </c>
      <c r="K67" s="21">
        <v>0</v>
      </c>
      <c r="L67" s="143"/>
      <c r="M67" s="74"/>
      <c r="N67" s="136"/>
      <c r="O67" s="136"/>
      <c r="P67" s="136"/>
      <c r="Q67" s="136"/>
      <c r="R67" s="136"/>
      <c r="S67" s="136"/>
      <c r="T67" s="9"/>
      <c r="U67" s="9"/>
    </row>
    <row r="68" spans="1:21" ht="15" customHeight="1">
      <c r="A68" s="149"/>
      <c r="B68" s="152"/>
      <c r="C68" s="101"/>
      <c r="D68" s="141"/>
      <c r="E68" s="13" t="s">
        <v>25</v>
      </c>
      <c r="F68" s="20">
        <f t="shared" si="29"/>
        <v>0</v>
      </c>
      <c r="G68" s="20">
        <f t="shared" si="29"/>
        <v>0</v>
      </c>
      <c r="H68" s="21">
        <v>0</v>
      </c>
      <c r="I68" s="21">
        <v>0</v>
      </c>
      <c r="J68" s="21">
        <v>0</v>
      </c>
      <c r="K68" s="21">
        <v>0</v>
      </c>
      <c r="L68" s="144"/>
      <c r="M68" s="75"/>
      <c r="N68" s="137"/>
      <c r="O68" s="137"/>
      <c r="P68" s="137"/>
      <c r="Q68" s="137"/>
      <c r="R68" s="137"/>
      <c r="S68" s="137"/>
      <c r="T68" s="9"/>
      <c r="U68" s="9"/>
    </row>
    <row r="69" spans="1:21" ht="15" customHeight="1">
      <c r="A69" s="111" t="s">
        <v>64</v>
      </c>
      <c r="B69" s="150" t="s">
        <v>78</v>
      </c>
      <c r="C69" s="99" t="s">
        <v>205</v>
      </c>
      <c r="D69" s="139" t="s">
        <v>212</v>
      </c>
      <c r="E69" s="13" t="s">
        <v>20</v>
      </c>
      <c r="F69" s="20">
        <f>F70+F71+F72+F73</f>
        <v>1532017.14</v>
      </c>
      <c r="G69" s="20">
        <f t="shared" ref="G69:K69" si="30">G70+G71+G72+G73</f>
        <v>1532017.14</v>
      </c>
      <c r="H69" s="20">
        <f>H70+H71+H72+H73</f>
        <v>1532017.14</v>
      </c>
      <c r="I69" s="20">
        <f>I70+I71+I72+I73</f>
        <v>1532017.14</v>
      </c>
      <c r="J69" s="20">
        <f t="shared" si="30"/>
        <v>0</v>
      </c>
      <c r="K69" s="20">
        <f t="shared" si="30"/>
        <v>0</v>
      </c>
      <c r="L69" s="142" t="s">
        <v>97</v>
      </c>
      <c r="M69" s="73" t="s">
        <v>46</v>
      </c>
      <c r="N69" s="135">
        <f>P69+R69</f>
        <v>5</v>
      </c>
      <c r="O69" s="135">
        <f>Q69+S69</f>
        <v>5</v>
      </c>
      <c r="P69" s="135">
        <v>5</v>
      </c>
      <c r="Q69" s="135">
        <v>5</v>
      </c>
      <c r="R69" s="135">
        <v>0</v>
      </c>
      <c r="S69" s="135">
        <v>0</v>
      </c>
      <c r="T69" s="9"/>
      <c r="U69" s="9"/>
    </row>
    <row r="70" spans="1:21" ht="15" customHeight="1">
      <c r="A70" s="148"/>
      <c r="B70" s="151"/>
      <c r="C70" s="100"/>
      <c r="D70" s="140"/>
      <c r="E70" s="13" t="s">
        <v>22</v>
      </c>
      <c r="F70" s="20">
        <f t="shared" ref="F70:G73" si="31">H70+J70</f>
        <v>1532017.14</v>
      </c>
      <c r="G70" s="20">
        <f t="shared" si="31"/>
        <v>1532017.14</v>
      </c>
      <c r="H70" s="21">
        <v>1532017.14</v>
      </c>
      <c r="I70" s="21">
        <v>1532017.14</v>
      </c>
      <c r="J70" s="21">
        <v>0</v>
      </c>
      <c r="K70" s="21">
        <v>0</v>
      </c>
      <c r="L70" s="143"/>
      <c r="M70" s="74"/>
      <c r="N70" s="136"/>
      <c r="O70" s="136"/>
      <c r="P70" s="136"/>
      <c r="Q70" s="136"/>
      <c r="R70" s="136"/>
      <c r="S70" s="136"/>
      <c r="T70" s="9"/>
      <c r="U70" s="9"/>
    </row>
    <row r="71" spans="1:21" ht="15" customHeight="1">
      <c r="A71" s="148"/>
      <c r="B71" s="151"/>
      <c r="C71" s="100"/>
      <c r="D71" s="140"/>
      <c r="E71" s="13" t="s">
        <v>23</v>
      </c>
      <c r="F71" s="20">
        <f t="shared" si="31"/>
        <v>0</v>
      </c>
      <c r="G71" s="20">
        <f t="shared" si="31"/>
        <v>0</v>
      </c>
      <c r="H71" s="21">
        <v>0</v>
      </c>
      <c r="I71" s="21">
        <v>0</v>
      </c>
      <c r="J71" s="21">
        <v>0</v>
      </c>
      <c r="K71" s="21">
        <v>0</v>
      </c>
      <c r="L71" s="143"/>
      <c r="M71" s="74"/>
      <c r="N71" s="136"/>
      <c r="O71" s="136"/>
      <c r="P71" s="136"/>
      <c r="Q71" s="136"/>
      <c r="R71" s="136"/>
      <c r="S71" s="136"/>
      <c r="T71" s="9"/>
      <c r="U71" s="9"/>
    </row>
    <row r="72" spans="1:21" ht="15" customHeight="1">
      <c r="A72" s="148"/>
      <c r="B72" s="151"/>
      <c r="C72" s="100"/>
      <c r="D72" s="140"/>
      <c r="E72" s="13" t="s">
        <v>24</v>
      </c>
      <c r="F72" s="20">
        <f t="shared" si="31"/>
        <v>0</v>
      </c>
      <c r="G72" s="20">
        <f t="shared" si="31"/>
        <v>0</v>
      </c>
      <c r="H72" s="21">
        <v>0</v>
      </c>
      <c r="I72" s="21">
        <v>0</v>
      </c>
      <c r="J72" s="21">
        <v>0</v>
      </c>
      <c r="K72" s="21">
        <v>0</v>
      </c>
      <c r="L72" s="143"/>
      <c r="M72" s="74"/>
      <c r="N72" s="136"/>
      <c r="O72" s="136"/>
      <c r="P72" s="136"/>
      <c r="Q72" s="136"/>
      <c r="R72" s="136"/>
      <c r="S72" s="136"/>
      <c r="T72" s="9"/>
      <c r="U72" s="9"/>
    </row>
    <row r="73" spans="1:21" ht="15" customHeight="1">
      <c r="A73" s="149"/>
      <c r="B73" s="152"/>
      <c r="C73" s="101"/>
      <c r="D73" s="141"/>
      <c r="E73" s="13" t="s">
        <v>25</v>
      </c>
      <c r="F73" s="20">
        <f t="shared" si="31"/>
        <v>0</v>
      </c>
      <c r="G73" s="20">
        <f t="shared" si="31"/>
        <v>0</v>
      </c>
      <c r="H73" s="21">
        <v>0</v>
      </c>
      <c r="I73" s="21">
        <v>0</v>
      </c>
      <c r="J73" s="21">
        <v>0</v>
      </c>
      <c r="K73" s="21">
        <v>0</v>
      </c>
      <c r="L73" s="144"/>
      <c r="M73" s="75"/>
      <c r="N73" s="137"/>
      <c r="O73" s="137"/>
      <c r="P73" s="137"/>
      <c r="Q73" s="137"/>
      <c r="R73" s="137"/>
      <c r="S73" s="137"/>
      <c r="T73" s="9"/>
      <c r="U73" s="9"/>
    </row>
    <row r="74" spans="1:21" ht="15" customHeight="1">
      <c r="A74" s="111" t="s">
        <v>65</v>
      </c>
      <c r="B74" s="150" t="s">
        <v>79</v>
      </c>
      <c r="C74" s="99" t="s">
        <v>205</v>
      </c>
      <c r="D74" s="139" t="s">
        <v>213</v>
      </c>
      <c r="E74" s="13" t="s">
        <v>20</v>
      </c>
      <c r="F74" s="20">
        <f>F75+F76+F77+F78</f>
        <v>1143856.3999999999</v>
      </c>
      <c r="G74" s="20">
        <f t="shared" ref="G74:K74" si="32">G75+G76+G77+G78</f>
        <v>1143856.3999999999</v>
      </c>
      <c r="H74" s="20">
        <f>H75+H76+H77+H78</f>
        <v>1143856.3999999999</v>
      </c>
      <c r="I74" s="20">
        <f>I75+I76+I77+I78</f>
        <v>1143856.3999999999</v>
      </c>
      <c r="J74" s="20">
        <f t="shared" si="32"/>
        <v>0</v>
      </c>
      <c r="K74" s="20">
        <f t="shared" si="32"/>
        <v>0</v>
      </c>
      <c r="L74" s="142" t="s">
        <v>98</v>
      </c>
      <c r="M74" s="73" t="s">
        <v>202</v>
      </c>
      <c r="N74" s="135">
        <f>P74+R74</f>
        <v>1120</v>
      </c>
      <c r="O74" s="135">
        <f>Q74+S74</f>
        <v>1120</v>
      </c>
      <c r="P74" s="135">
        <v>1120</v>
      </c>
      <c r="Q74" s="135">
        <v>1120</v>
      </c>
      <c r="R74" s="135">
        <v>0</v>
      </c>
      <c r="S74" s="135">
        <v>0</v>
      </c>
      <c r="T74" s="9"/>
      <c r="U74" s="9"/>
    </row>
    <row r="75" spans="1:21" ht="15" customHeight="1">
      <c r="A75" s="148"/>
      <c r="B75" s="151"/>
      <c r="C75" s="100"/>
      <c r="D75" s="140"/>
      <c r="E75" s="13" t="s">
        <v>22</v>
      </c>
      <c r="F75" s="20">
        <f t="shared" ref="F75:G78" si="33">H75+J75</f>
        <v>534028.19999999995</v>
      </c>
      <c r="G75" s="20">
        <f t="shared" si="33"/>
        <v>534028.19999999995</v>
      </c>
      <c r="H75" s="21">
        <v>534028.19999999995</v>
      </c>
      <c r="I75" s="21">
        <v>534028.19999999995</v>
      </c>
      <c r="J75" s="21">
        <v>0</v>
      </c>
      <c r="K75" s="21">
        <v>0</v>
      </c>
      <c r="L75" s="143"/>
      <c r="M75" s="74"/>
      <c r="N75" s="136"/>
      <c r="O75" s="136"/>
      <c r="P75" s="136"/>
      <c r="Q75" s="136"/>
      <c r="R75" s="136"/>
      <c r="S75" s="136"/>
      <c r="T75" s="9"/>
      <c r="U75" s="9"/>
    </row>
    <row r="76" spans="1:21" ht="15" customHeight="1">
      <c r="A76" s="148"/>
      <c r="B76" s="151"/>
      <c r="C76" s="100"/>
      <c r="D76" s="140"/>
      <c r="E76" s="13" t="s">
        <v>23</v>
      </c>
      <c r="F76" s="20">
        <f t="shared" si="33"/>
        <v>609828.19999999995</v>
      </c>
      <c r="G76" s="20">
        <f t="shared" si="33"/>
        <v>609828.19999999995</v>
      </c>
      <c r="H76" s="21">
        <v>609828.19999999995</v>
      </c>
      <c r="I76" s="21">
        <v>609828.19999999995</v>
      </c>
      <c r="J76" s="21">
        <v>0</v>
      </c>
      <c r="K76" s="21">
        <v>0</v>
      </c>
      <c r="L76" s="143"/>
      <c r="M76" s="74"/>
      <c r="N76" s="136"/>
      <c r="O76" s="136"/>
      <c r="P76" s="136"/>
      <c r="Q76" s="136"/>
      <c r="R76" s="136"/>
      <c r="S76" s="136"/>
      <c r="T76" s="9"/>
      <c r="U76" s="9"/>
    </row>
    <row r="77" spans="1:21" ht="15" customHeight="1">
      <c r="A77" s="148"/>
      <c r="B77" s="151"/>
      <c r="C77" s="100"/>
      <c r="D77" s="140"/>
      <c r="E77" s="13" t="s">
        <v>24</v>
      </c>
      <c r="F77" s="20">
        <f t="shared" si="33"/>
        <v>0</v>
      </c>
      <c r="G77" s="20">
        <f t="shared" si="33"/>
        <v>0</v>
      </c>
      <c r="H77" s="21">
        <v>0</v>
      </c>
      <c r="I77" s="21">
        <v>0</v>
      </c>
      <c r="J77" s="21">
        <v>0</v>
      </c>
      <c r="K77" s="21">
        <v>0</v>
      </c>
      <c r="L77" s="143"/>
      <c r="M77" s="74"/>
      <c r="N77" s="136"/>
      <c r="O77" s="136"/>
      <c r="P77" s="136"/>
      <c r="Q77" s="136"/>
      <c r="R77" s="136"/>
      <c r="S77" s="136"/>
      <c r="T77" s="9"/>
      <c r="U77" s="9"/>
    </row>
    <row r="78" spans="1:21" ht="15" customHeight="1">
      <c r="A78" s="149"/>
      <c r="B78" s="152"/>
      <c r="C78" s="101"/>
      <c r="D78" s="141"/>
      <c r="E78" s="13" t="s">
        <v>25</v>
      </c>
      <c r="F78" s="20">
        <f t="shared" si="33"/>
        <v>0</v>
      </c>
      <c r="G78" s="20">
        <f t="shared" si="33"/>
        <v>0</v>
      </c>
      <c r="H78" s="21">
        <v>0</v>
      </c>
      <c r="I78" s="21">
        <v>0</v>
      </c>
      <c r="J78" s="21">
        <v>0</v>
      </c>
      <c r="K78" s="21">
        <v>0</v>
      </c>
      <c r="L78" s="144"/>
      <c r="M78" s="75"/>
      <c r="N78" s="137"/>
      <c r="O78" s="137"/>
      <c r="P78" s="137"/>
      <c r="Q78" s="137"/>
      <c r="R78" s="137"/>
      <c r="S78" s="137"/>
      <c r="T78" s="9"/>
      <c r="U78" s="9"/>
    </row>
    <row r="79" spans="1:21" ht="15" customHeight="1">
      <c r="A79" s="111" t="s">
        <v>66</v>
      </c>
      <c r="B79" s="150" t="s">
        <v>80</v>
      </c>
      <c r="C79" s="99" t="s">
        <v>205</v>
      </c>
      <c r="D79" s="139" t="s">
        <v>214</v>
      </c>
      <c r="E79" s="13" t="s">
        <v>20</v>
      </c>
      <c r="F79" s="20">
        <f>F80+F81+F82+F83</f>
        <v>194700.88999999998</v>
      </c>
      <c r="G79" s="20">
        <f t="shared" ref="G79:K79" si="34">G80+G81+G82+G83</f>
        <v>157966.25</v>
      </c>
      <c r="H79" s="20">
        <f>H80+H81+H82+H83</f>
        <v>194700.88999999998</v>
      </c>
      <c r="I79" s="20">
        <f>I80+I81+I82+I83</f>
        <v>157966.25</v>
      </c>
      <c r="J79" s="20">
        <f t="shared" si="34"/>
        <v>0</v>
      </c>
      <c r="K79" s="20">
        <f t="shared" si="34"/>
        <v>0</v>
      </c>
      <c r="L79" s="142" t="s">
        <v>99</v>
      </c>
      <c r="M79" s="73" t="s">
        <v>202</v>
      </c>
      <c r="N79" s="135">
        <f>P79+R79</f>
        <v>450</v>
      </c>
      <c r="O79" s="135">
        <f>Q79+S79</f>
        <v>450</v>
      </c>
      <c r="P79" s="135">
        <v>450</v>
      </c>
      <c r="Q79" s="135">
        <v>450</v>
      </c>
      <c r="R79" s="135">
        <v>0</v>
      </c>
      <c r="S79" s="135">
        <v>0</v>
      </c>
      <c r="T79" s="9"/>
      <c r="U79" s="9"/>
    </row>
    <row r="80" spans="1:21" ht="15" customHeight="1">
      <c r="A80" s="148"/>
      <c r="B80" s="151"/>
      <c r="C80" s="100"/>
      <c r="D80" s="140"/>
      <c r="E80" s="13" t="s">
        <v>22</v>
      </c>
      <c r="F80" s="20">
        <f t="shared" ref="F80:G83" si="35">H80+J80</f>
        <v>6318.65</v>
      </c>
      <c r="G80" s="20">
        <f t="shared" si="35"/>
        <v>6318.65</v>
      </c>
      <c r="H80" s="21">
        <v>6318.65</v>
      </c>
      <c r="I80" s="21">
        <v>6318.65</v>
      </c>
      <c r="J80" s="21">
        <v>0</v>
      </c>
      <c r="K80" s="21">
        <v>0</v>
      </c>
      <c r="L80" s="143"/>
      <c r="M80" s="74"/>
      <c r="N80" s="136"/>
      <c r="O80" s="136"/>
      <c r="P80" s="136"/>
      <c r="Q80" s="136"/>
      <c r="R80" s="136"/>
      <c r="S80" s="136"/>
      <c r="T80" s="9"/>
      <c r="U80" s="9"/>
    </row>
    <row r="81" spans="1:21" ht="15" customHeight="1">
      <c r="A81" s="148"/>
      <c r="B81" s="151"/>
      <c r="C81" s="100"/>
      <c r="D81" s="140"/>
      <c r="E81" s="13" t="s">
        <v>23</v>
      </c>
      <c r="F81" s="20">
        <f t="shared" si="35"/>
        <v>188382.24</v>
      </c>
      <c r="G81" s="20">
        <f t="shared" si="35"/>
        <v>151647.6</v>
      </c>
      <c r="H81" s="21">
        <v>188382.24</v>
      </c>
      <c r="I81" s="21">
        <v>151647.6</v>
      </c>
      <c r="J81" s="21">
        <v>0</v>
      </c>
      <c r="K81" s="21">
        <v>0</v>
      </c>
      <c r="L81" s="143"/>
      <c r="M81" s="74"/>
      <c r="N81" s="136"/>
      <c r="O81" s="136"/>
      <c r="P81" s="136"/>
      <c r="Q81" s="136"/>
      <c r="R81" s="136"/>
      <c r="S81" s="136"/>
      <c r="T81" s="9"/>
      <c r="U81" s="9"/>
    </row>
    <row r="82" spans="1:21" ht="15" customHeight="1">
      <c r="A82" s="148"/>
      <c r="B82" s="151"/>
      <c r="C82" s="100"/>
      <c r="D82" s="140"/>
      <c r="E82" s="13" t="s">
        <v>24</v>
      </c>
      <c r="F82" s="20">
        <f t="shared" si="35"/>
        <v>0</v>
      </c>
      <c r="G82" s="20">
        <f t="shared" si="35"/>
        <v>0</v>
      </c>
      <c r="H82" s="21">
        <v>0</v>
      </c>
      <c r="I82" s="21">
        <v>0</v>
      </c>
      <c r="J82" s="21">
        <v>0</v>
      </c>
      <c r="K82" s="21">
        <v>0</v>
      </c>
      <c r="L82" s="143"/>
      <c r="M82" s="74"/>
      <c r="N82" s="136"/>
      <c r="O82" s="136"/>
      <c r="P82" s="136"/>
      <c r="Q82" s="136"/>
      <c r="R82" s="136"/>
      <c r="S82" s="136"/>
      <c r="T82" s="9"/>
      <c r="U82" s="9"/>
    </row>
    <row r="83" spans="1:21" ht="15" customHeight="1">
      <c r="A83" s="149"/>
      <c r="B83" s="152"/>
      <c r="C83" s="101"/>
      <c r="D83" s="141"/>
      <c r="E83" s="13" t="s">
        <v>25</v>
      </c>
      <c r="F83" s="20">
        <f t="shared" si="35"/>
        <v>0</v>
      </c>
      <c r="G83" s="20">
        <f t="shared" si="35"/>
        <v>0</v>
      </c>
      <c r="H83" s="21">
        <v>0</v>
      </c>
      <c r="I83" s="21">
        <v>0</v>
      </c>
      <c r="J83" s="21">
        <v>0</v>
      </c>
      <c r="K83" s="21">
        <v>0</v>
      </c>
      <c r="L83" s="144"/>
      <c r="M83" s="75"/>
      <c r="N83" s="137"/>
      <c r="O83" s="137"/>
      <c r="P83" s="137"/>
      <c r="Q83" s="137"/>
      <c r="R83" s="137"/>
      <c r="S83" s="137"/>
      <c r="T83" s="9"/>
      <c r="U83" s="9"/>
    </row>
    <row r="84" spans="1:21" ht="15" customHeight="1">
      <c r="A84" s="111" t="s">
        <v>67</v>
      </c>
      <c r="B84" s="150" t="s">
        <v>81</v>
      </c>
      <c r="C84" s="99" t="s">
        <v>205</v>
      </c>
      <c r="D84" s="139" t="s">
        <v>215</v>
      </c>
      <c r="E84" s="13" t="s">
        <v>20</v>
      </c>
      <c r="F84" s="20">
        <f>F85+F86+F87+F88</f>
        <v>72103.92</v>
      </c>
      <c r="G84" s="20">
        <f t="shared" ref="G84:K84" si="36">G85+G86+G87+G88</f>
        <v>69677.789999999994</v>
      </c>
      <c r="H84" s="20">
        <f>H85+H86+H87+H88</f>
        <v>72103.92</v>
      </c>
      <c r="I84" s="20">
        <f>I85+I86+I87+I88</f>
        <v>69677.789999999994</v>
      </c>
      <c r="J84" s="20">
        <f t="shared" si="36"/>
        <v>0</v>
      </c>
      <c r="K84" s="20">
        <f t="shared" si="36"/>
        <v>0</v>
      </c>
      <c r="L84" s="142" t="s">
        <v>99</v>
      </c>
      <c r="M84" s="73" t="s">
        <v>202</v>
      </c>
      <c r="N84" s="135">
        <f>P84+R84</f>
        <v>450</v>
      </c>
      <c r="O84" s="135">
        <f>Q84+S84</f>
        <v>500</v>
      </c>
      <c r="P84" s="135">
        <v>450</v>
      </c>
      <c r="Q84" s="135">
        <v>500</v>
      </c>
      <c r="R84" s="135">
        <v>0</v>
      </c>
      <c r="S84" s="135">
        <v>0</v>
      </c>
      <c r="T84" s="9"/>
      <c r="U84" s="9"/>
    </row>
    <row r="85" spans="1:21" ht="15" customHeight="1">
      <c r="A85" s="148"/>
      <c r="B85" s="151"/>
      <c r="C85" s="100"/>
      <c r="D85" s="140"/>
      <c r="E85" s="13" t="s">
        <v>22</v>
      </c>
      <c r="F85" s="20">
        <f t="shared" ref="F85:G88" si="37">H85+J85</f>
        <v>2787.12</v>
      </c>
      <c r="G85" s="20">
        <f t="shared" si="37"/>
        <v>2787.12</v>
      </c>
      <c r="H85" s="21">
        <v>2787.12</v>
      </c>
      <c r="I85" s="21">
        <v>2787.12</v>
      </c>
      <c r="J85" s="21">
        <v>0</v>
      </c>
      <c r="K85" s="21">
        <v>0</v>
      </c>
      <c r="L85" s="143"/>
      <c r="M85" s="74"/>
      <c r="N85" s="136"/>
      <c r="O85" s="136"/>
      <c r="P85" s="136"/>
      <c r="Q85" s="136"/>
      <c r="R85" s="136"/>
      <c r="S85" s="136"/>
      <c r="T85" s="9"/>
      <c r="U85" s="9"/>
    </row>
    <row r="86" spans="1:21" ht="15" customHeight="1">
      <c r="A86" s="148"/>
      <c r="B86" s="151"/>
      <c r="C86" s="100"/>
      <c r="D86" s="140"/>
      <c r="E86" s="13" t="s">
        <v>23</v>
      </c>
      <c r="F86" s="20">
        <f t="shared" si="37"/>
        <v>69316.800000000003</v>
      </c>
      <c r="G86" s="20">
        <f t="shared" si="37"/>
        <v>66890.67</v>
      </c>
      <c r="H86" s="21">
        <v>69316.800000000003</v>
      </c>
      <c r="I86" s="21">
        <v>66890.67</v>
      </c>
      <c r="J86" s="21">
        <v>0</v>
      </c>
      <c r="K86" s="21">
        <v>0</v>
      </c>
      <c r="L86" s="143"/>
      <c r="M86" s="74"/>
      <c r="N86" s="136"/>
      <c r="O86" s="136"/>
      <c r="P86" s="136"/>
      <c r="Q86" s="136"/>
      <c r="R86" s="136"/>
      <c r="S86" s="136"/>
      <c r="T86" s="9"/>
      <c r="U86" s="9"/>
    </row>
    <row r="87" spans="1:21" ht="15" customHeight="1">
      <c r="A87" s="148"/>
      <c r="B87" s="151"/>
      <c r="C87" s="100"/>
      <c r="D87" s="140"/>
      <c r="E87" s="13" t="s">
        <v>24</v>
      </c>
      <c r="F87" s="20">
        <f t="shared" si="37"/>
        <v>0</v>
      </c>
      <c r="G87" s="20">
        <f t="shared" si="37"/>
        <v>0</v>
      </c>
      <c r="H87" s="21">
        <v>0</v>
      </c>
      <c r="I87" s="21">
        <v>0</v>
      </c>
      <c r="J87" s="21">
        <v>0</v>
      </c>
      <c r="K87" s="21">
        <v>0</v>
      </c>
      <c r="L87" s="143"/>
      <c r="M87" s="74"/>
      <c r="N87" s="136"/>
      <c r="O87" s="136"/>
      <c r="P87" s="136"/>
      <c r="Q87" s="136"/>
      <c r="R87" s="136"/>
      <c r="S87" s="136"/>
      <c r="T87" s="9"/>
      <c r="U87" s="9"/>
    </row>
    <row r="88" spans="1:21" ht="15" customHeight="1">
      <c r="A88" s="149"/>
      <c r="B88" s="152"/>
      <c r="C88" s="101"/>
      <c r="D88" s="141"/>
      <c r="E88" s="13" t="s">
        <v>25</v>
      </c>
      <c r="F88" s="20">
        <f t="shared" si="37"/>
        <v>0</v>
      </c>
      <c r="G88" s="20">
        <f t="shared" si="37"/>
        <v>0</v>
      </c>
      <c r="H88" s="21">
        <v>0</v>
      </c>
      <c r="I88" s="21">
        <v>0</v>
      </c>
      <c r="J88" s="21">
        <v>0</v>
      </c>
      <c r="K88" s="21">
        <v>0</v>
      </c>
      <c r="L88" s="144"/>
      <c r="M88" s="75"/>
      <c r="N88" s="137"/>
      <c r="O88" s="137"/>
      <c r="P88" s="137"/>
      <c r="Q88" s="137"/>
      <c r="R88" s="137"/>
      <c r="S88" s="137"/>
      <c r="T88" s="9"/>
      <c r="U88" s="9"/>
    </row>
    <row r="89" spans="1:21" ht="15" customHeight="1">
      <c r="A89" s="111" t="s">
        <v>68</v>
      </c>
      <c r="B89" s="150" t="s">
        <v>82</v>
      </c>
      <c r="C89" s="99" t="s">
        <v>205</v>
      </c>
      <c r="D89" s="139" t="s">
        <v>216</v>
      </c>
      <c r="E89" s="13" t="s">
        <v>20</v>
      </c>
      <c r="F89" s="20">
        <f>F90+F91+F92+F93</f>
        <v>72103.92</v>
      </c>
      <c r="G89" s="20">
        <f t="shared" ref="G89:K89" si="38">G90+G91+G92+G93</f>
        <v>69677.789999999994</v>
      </c>
      <c r="H89" s="20">
        <f>H90+H91+H92+H93</f>
        <v>72103.92</v>
      </c>
      <c r="I89" s="20">
        <f>I90+I91+I92+I93</f>
        <v>69677.789999999994</v>
      </c>
      <c r="J89" s="20">
        <f t="shared" si="38"/>
        <v>0</v>
      </c>
      <c r="K89" s="20">
        <f t="shared" si="38"/>
        <v>0</v>
      </c>
      <c r="L89" s="142" t="s">
        <v>99</v>
      </c>
      <c r="M89" s="73" t="s">
        <v>202</v>
      </c>
      <c r="N89" s="135">
        <f>P89+R89</f>
        <v>450</v>
      </c>
      <c r="O89" s="135">
        <f>Q89+S89</f>
        <v>500</v>
      </c>
      <c r="P89" s="135">
        <v>450</v>
      </c>
      <c r="Q89" s="135">
        <v>500</v>
      </c>
      <c r="R89" s="135">
        <v>0</v>
      </c>
      <c r="S89" s="135">
        <v>0</v>
      </c>
      <c r="T89" s="9"/>
      <c r="U89" s="9"/>
    </row>
    <row r="90" spans="1:21" ht="15" customHeight="1">
      <c r="A90" s="148"/>
      <c r="B90" s="151"/>
      <c r="C90" s="100"/>
      <c r="D90" s="140"/>
      <c r="E90" s="13" t="s">
        <v>22</v>
      </c>
      <c r="F90" s="20">
        <f t="shared" ref="F90:G93" si="39">H90+J90</f>
        <v>2787.12</v>
      </c>
      <c r="G90" s="20">
        <f t="shared" si="39"/>
        <v>2787.12</v>
      </c>
      <c r="H90" s="21">
        <v>2787.12</v>
      </c>
      <c r="I90" s="21">
        <v>2787.12</v>
      </c>
      <c r="J90" s="21">
        <v>0</v>
      </c>
      <c r="K90" s="21">
        <v>0</v>
      </c>
      <c r="L90" s="143"/>
      <c r="M90" s="74"/>
      <c r="N90" s="136"/>
      <c r="O90" s="136"/>
      <c r="P90" s="136"/>
      <c r="Q90" s="136"/>
      <c r="R90" s="136"/>
      <c r="S90" s="136"/>
      <c r="T90" s="9"/>
      <c r="U90" s="9"/>
    </row>
    <row r="91" spans="1:21" ht="15" customHeight="1">
      <c r="A91" s="148"/>
      <c r="B91" s="151"/>
      <c r="C91" s="100"/>
      <c r="D91" s="140"/>
      <c r="E91" s="13" t="s">
        <v>23</v>
      </c>
      <c r="F91" s="20">
        <f t="shared" si="39"/>
        <v>69316.800000000003</v>
      </c>
      <c r="G91" s="20">
        <f t="shared" si="39"/>
        <v>66890.67</v>
      </c>
      <c r="H91" s="21">
        <v>69316.800000000003</v>
      </c>
      <c r="I91" s="21">
        <v>66890.67</v>
      </c>
      <c r="J91" s="21">
        <v>0</v>
      </c>
      <c r="K91" s="21">
        <v>0</v>
      </c>
      <c r="L91" s="143"/>
      <c r="M91" s="74"/>
      <c r="N91" s="136"/>
      <c r="O91" s="136"/>
      <c r="P91" s="136"/>
      <c r="Q91" s="136"/>
      <c r="R91" s="136"/>
      <c r="S91" s="136"/>
      <c r="T91" s="9"/>
      <c r="U91" s="9"/>
    </row>
    <row r="92" spans="1:21" ht="15" customHeight="1">
      <c r="A92" s="148"/>
      <c r="B92" s="151"/>
      <c r="C92" s="100"/>
      <c r="D92" s="140"/>
      <c r="E92" s="13" t="s">
        <v>24</v>
      </c>
      <c r="F92" s="20">
        <f t="shared" si="39"/>
        <v>0</v>
      </c>
      <c r="G92" s="20">
        <f t="shared" si="39"/>
        <v>0</v>
      </c>
      <c r="H92" s="21">
        <v>0</v>
      </c>
      <c r="I92" s="21">
        <v>0</v>
      </c>
      <c r="J92" s="21">
        <v>0</v>
      </c>
      <c r="K92" s="21">
        <v>0</v>
      </c>
      <c r="L92" s="143"/>
      <c r="M92" s="74"/>
      <c r="N92" s="136"/>
      <c r="O92" s="136"/>
      <c r="P92" s="136"/>
      <c r="Q92" s="136"/>
      <c r="R92" s="136"/>
      <c r="S92" s="136"/>
      <c r="T92" s="9"/>
      <c r="U92" s="9"/>
    </row>
    <row r="93" spans="1:21" ht="15" customHeight="1">
      <c r="A93" s="149"/>
      <c r="B93" s="152"/>
      <c r="C93" s="101"/>
      <c r="D93" s="141"/>
      <c r="E93" s="13" t="s">
        <v>25</v>
      </c>
      <c r="F93" s="20">
        <f t="shared" si="39"/>
        <v>0</v>
      </c>
      <c r="G93" s="20">
        <f t="shared" si="39"/>
        <v>0</v>
      </c>
      <c r="H93" s="21">
        <v>0</v>
      </c>
      <c r="I93" s="21">
        <v>0</v>
      </c>
      <c r="J93" s="21">
        <v>0</v>
      </c>
      <c r="K93" s="21">
        <v>0</v>
      </c>
      <c r="L93" s="144"/>
      <c r="M93" s="75"/>
      <c r="N93" s="137"/>
      <c r="O93" s="137"/>
      <c r="P93" s="137"/>
      <c r="Q93" s="137"/>
      <c r="R93" s="137"/>
      <c r="S93" s="137"/>
      <c r="T93" s="9"/>
      <c r="U93" s="9"/>
    </row>
    <row r="94" spans="1:21" ht="15" customHeight="1">
      <c r="A94" s="111" t="s">
        <v>69</v>
      </c>
      <c r="B94" s="150" t="s">
        <v>83</v>
      </c>
      <c r="C94" s="99" t="s">
        <v>205</v>
      </c>
      <c r="D94" s="139" t="s">
        <v>217</v>
      </c>
      <c r="E94" s="13" t="s">
        <v>20</v>
      </c>
      <c r="F94" s="20">
        <f>F95+F96+F97+F98</f>
        <v>380000</v>
      </c>
      <c r="G94" s="20">
        <f t="shared" ref="G94:K94" si="40">G95+G96+G97+G98</f>
        <v>380000</v>
      </c>
      <c r="H94" s="20">
        <f>H95+H96+H97+H98</f>
        <v>0</v>
      </c>
      <c r="I94" s="20">
        <f>I95+I96+I97+I98</f>
        <v>0</v>
      </c>
      <c r="J94" s="20">
        <f t="shared" si="40"/>
        <v>380000</v>
      </c>
      <c r="K94" s="20">
        <f t="shared" si="40"/>
        <v>380000</v>
      </c>
      <c r="L94" s="142" t="s">
        <v>96</v>
      </c>
      <c r="M94" s="73" t="s">
        <v>46</v>
      </c>
      <c r="N94" s="135">
        <f>P94+R94</f>
        <v>1</v>
      </c>
      <c r="O94" s="135">
        <f>Q94+S94</f>
        <v>1</v>
      </c>
      <c r="P94" s="135">
        <v>0</v>
      </c>
      <c r="Q94" s="135">
        <v>0</v>
      </c>
      <c r="R94" s="135">
        <v>1</v>
      </c>
      <c r="S94" s="135">
        <v>1</v>
      </c>
      <c r="T94" s="9"/>
      <c r="U94" s="9"/>
    </row>
    <row r="95" spans="1:21" ht="15" customHeight="1">
      <c r="A95" s="148"/>
      <c r="B95" s="151"/>
      <c r="C95" s="100"/>
      <c r="D95" s="140"/>
      <c r="E95" s="13" t="s">
        <v>22</v>
      </c>
      <c r="F95" s="20">
        <f t="shared" ref="F95:G98" si="41">H95+J95</f>
        <v>15200</v>
      </c>
      <c r="G95" s="20">
        <f t="shared" si="41"/>
        <v>15200</v>
      </c>
      <c r="H95" s="21">
        <v>0</v>
      </c>
      <c r="I95" s="21">
        <v>0</v>
      </c>
      <c r="J95" s="21">
        <v>15200</v>
      </c>
      <c r="K95" s="21">
        <v>15200</v>
      </c>
      <c r="L95" s="143"/>
      <c r="M95" s="74"/>
      <c r="N95" s="136"/>
      <c r="O95" s="136"/>
      <c r="P95" s="136"/>
      <c r="Q95" s="136"/>
      <c r="R95" s="136"/>
      <c r="S95" s="136"/>
      <c r="T95" s="9"/>
      <c r="U95" s="9"/>
    </row>
    <row r="96" spans="1:21" ht="15" customHeight="1">
      <c r="A96" s="148"/>
      <c r="B96" s="151"/>
      <c r="C96" s="100"/>
      <c r="D96" s="140"/>
      <c r="E96" s="13" t="s">
        <v>23</v>
      </c>
      <c r="F96" s="20">
        <f t="shared" si="41"/>
        <v>364800</v>
      </c>
      <c r="G96" s="20">
        <f t="shared" si="41"/>
        <v>364800</v>
      </c>
      <c r="H96" s="21">
        <v>0</v>
      </c>
      <c r="I96" s="21">
        <v>0</v>
      </c>
      <c r="J96" s="21">
        <v>364800</v>
      </c>
      <c r="K96" s="21">
        <v>364800</v>
      </c>
      <c r="L96" s="143"/>
      <c r="M96" s="74"/>
      <c r="N96" s="136"/>
      <c r="O96" s="136"/>
      <c r="P96" s="136"/>
      <c r="Q96" s="136"/>
      <c r="R96" s="136"/>
      <c r="S96" s="136"/>
      <c r="T96" s="9"/>
      <c r="U96" s="9"/>
    </row>
    <row r="97" spans="1:21" ht="15" customHeight="1">
      <c r="A97" s="148"/>
      <c r="B97" s="151"/>
      <c r="C97" s="100"/>
      <c r="D97" s="140"/>
      <c r="E97" s="13" t="s">
        <v>24</v>
      </c>
      <c r="F97" s="20">
        <f t="shared" si="41"/>
        <v>0</v>
      </c>
      <c r="G97" s="20">
        <f t="shared" si="41"/>
        <v>0</v>
      </c>
      <c r="H97" s="21">
        <v>0</v>
      </c>
      <c r="I97" s="21">
        <v>0</v>
      </c>
      <c r="J97" s="21">
        <v>0</v>
      </c>
      <c r="K97" s="21">
        <v>0</v>
      </c>
      <c r="L97" s="143"/>
      <c r="M97" s="74"/>
      <c r="N97" s="136"/>
      <c r="O97" s="136"/>
      <c r="P97" s="136"/>
      <c r="Q97" s="136"/>
      <c r="R97" s="136"/>
      <c r="S97" s="136"/>
      <c r="T97" s="9"/>
      <c r="U97" s="9"/>
    </row>
    <row r="98" spans="1:21" ht="15" customHeight="1">
      <c r="A98" s="149"/>
      <c r="B98" s="152"/>
      <c r="C98" s="101"/>
      <c r="D98" s="141"/>
      <c r="E98" s="13" t="s">
        <v>25</v>
      </c>
      <c r="F98" s="20">
        <f t="shared" si="41"/>
        <v>0</v>
      </c>
      <c r="G98" s="20">
        <f t="shared" si="41"/>
        <v>0</v>
      </c>
      <c r="H98" s="21">
        <v>0</v>
      </c>
      <c r="I98" s="21">
        <v>0</v>
      </c>
      <c r="J98" s="21">
        <v>0</v>
      </c>
      <c r="K98" s="21">
        <v>0</v>
      </c>
      <c r="L98" s="144"/>
      <c r="M98" s="75"/>
      <c r="N98" s="137"/>
      <c r="O98" s="137"/>
      <c r="P98" s="137"/>
      <c r="Q98" s="137"/>
      <c r="R98" s="137"/>
      <c r="S98" s="137"/>
      <c r="T98" s="9"/>
      <c r="U98" s="9"/>
    </row>
    <row r="99" spans="1:21" ht="15" customHeight="1">
      <c r="A99" s="111" t="s">
        <v>70</v>
      </c>
      <c r="B99" s="150" t="s">
        <v>84</v>
      </c>
      <c r="C99" s="99" t="s">
        <v>205</v>
      </c>
      <c r="D99" s="139" t="s">
        <v>218</v>
      </c>
      <c r="E99" s="13" t="s">
        <v>20</v>
      </c>
      <c r="F99" s="20">
        <f>F100+F101+F102+F103</f>
        <v>379860</v>
      </c>
      <c r="G99" s="20">
        <f t="shared" ref="G99:K99" si="42">G100+G101+G102+G103</f>
        <v>379860</v>
      </c>
      <c r="H99" s="20">
        <f>H100+H101+H102+H103</f>
        <v>0</v>
      </c>
      <c r="I99" s="20">
        <f>I100+I101+I102+I103</f>
        <v>0</v>
      </c>
      <c r="J99" s="20">
        <f t="shared" si="42"/>
        <v>379860</v>
      </c>
      <c r="K99" s="20">
        <f t="shared" si="42"/>
        <v>379860</v>
      </c>
      <c r="L99" s="142" t="s">
        <v>96</v>
      </c>
      <c r="M99" s="73" t="s">
        <v>46</v>
      </c>
      <c r="N99" s="135">
        <f>P99+R99</f>
        <v>1</v>
      </c>
      <c r="O99" s="135">
        <f>Q99+S99</f>
        <v>1</v>
      </c>
      <c r="P99" s="135">
        <v>0</v>
      </c>
      <c r="Q99" s="135">
        <v>0</v>
      </c>
      <c r="R99" s="135">
        <v>1</v>
      </c>
      <c r="S99" s="135">
        <v>1</v>
      </c>
      <c r="T99" s="9"/>
      <c r="U99" s="9"/>
    </row>
    <row r="100" spans="1:21" ht="15" customHeight="1">
      <c r="A100" s="148"/>
      <c r="B100" s="151"/>
      <c r="C100" s="100"/>
      <c r="D100" s="140"/>
      <c r="E100" s="13" t="s">
        <v>22</v>
      </c>
      <c r="F100" s="20">
        <f t="shared" ref="F100:G103" si="43">H100+J100</f>
        <v>15194.4</v>
      </c>
      <c r="G100" s="20">
        <f t="shared" si="43"/>
        <v>15194.4</v>
      </c>
      <c r="H100" s="21">
        <v>0</v>
      </c>
      <c r="I100" s="21">
        <v>0</v>
      </c>
      <c r="J100" s="21">
        <v>15194.4</v>
      </c>
      <c r="K100" s="21">
        <v>15194.4</v>
      </c>
      <c r="L100" s="143"/>
      <c r="M100" s="74"/>
      <c r="N100" s="136"/>
      <c r="O100" s="136"/>
      <c r="P100" s="136"/>
      <c r="Q100" s="136"/>
      <c r="R100" s="136"/>
      <c r="S100" s="136"/>
      <c r="T100" s="9"/>
      <c r="U100" s="9"/>
    </row>
    <row r="101" spans="1:21" ht="15" customHeight="1">
      <c r="A101" s="148"/>
      <c r="B101" s="151"/>
      <c r="C101" s="100"/>
      <c r="D101" s="140"/>
      <c r="E101" s="13" t="s">
        <v>23</v>
      </c>
      <c r="F101" s="20">
        <f t="shared" si="43"/>
        <v>364665.59999999998</v>
      </c>
      <c r="G101" s="20">
        <f t="shared" si="43"/>
        <v>364665.59999999998</v>
      </c>
      <c r="H101" s="21">
        <v>0</v>
      </c>
      <c r="I101" s="21">
        <v>0</v>
      </c>
      <c r="J101" s="21">
        <v>364665.59999999998</v>
      </c>
      <c r="K101" s="21">
        <v>364665.59999999998</v>
      </c>
      <c r="L101" s="143"/>
      <c r="M101" s="74"/>
      <c r="N101" s="136"/>
      <c r="O101" s="136"/>
      <c r="P101" s="136"/>
      <c r="Q101" s="136"/>
      <c r="R101" s="136"/>
      <c r="S101" s="136"/>
      <c r="T101" s="9"/>
      <c r="U101" s="9"/>
    </row>
    <row r="102" spans="1:21" ht="15" customHeight="1">
      <c r="A102" s="148"/>
      <c r="B102" s="151"/>
      <c r="C102" s="100"/>
      <c r="D102" s="140"/>
      <c r="E102" s="13" t="s">
        <v>24</v>
      </c>
      <c r="F102" s="20">
        <f t="shared" si="43"/>
        <v>0</v>
      </c>
      <c r="G102" s="20">
        <f t="shared" si="43"/>
        <v>0</v>
      </c>
      <c r="H102" s="21">
        <v>0</v>
      </c>
      <c r="I102" s="21">
        <v>0</v>
      </c>
      <c r="J102" s="21">
        <v>0</v>
      </c>
      <c r="K102" s="21">
        <v>0</v>
      </c>
      <c r="L102" s="143"/>
      <c r="M102" s="74"/>
      <c r="N102" s="136"/>
      <c r="O102" s="136"/>
      <c r="P102" s="136"/>
      <c r="Q102" s="136"/>
      <c r="R102" s="136"/>
      <c r="S102" s="136"/>
      <c r="T102" s="9"/>
      <c r="U102" s="9"/>
    </row>
    <row r="103" spans="1:21" ht="15" customHeight="1">
      <c r="A103" s="149"/>
      <c r="B103" s="152"/>
      <c r="C103" s="101"/>
      <c r="D103" s="141"/>
      <c r="E103" s="13" t="s">
        <v>25</v>
      </c>
      <c r="F103" s="20">
        <f t="shared" si="43"/>
        <v>0</v>
      </c>
      <c r="G103" s="20">
        <f t="shared" si="43"/>
        <v>0</v>
      </c>
      <c r="H103" s="21">
        <v>0</v>
      </c>
      <c r="I103" s="21">
        <v>0</v>
      </c>
      <c r="J103" s="21">
        <v>0</v>
      </c>
      <c r="K103" s="21">
        <v>0</v>
      </c>
      <c r="L103" s="144"/>
      <c r="M103" s="75"/>
      <c r="N103" s="137"/>
      <c r="O103" s="137"/>
      <c r="P103" s="137"/>
      <c r="Q103" s="137"/>
      <c r="R103" s="137"/>
      <c r="S103" s="137"/>
      <c r="T103" s="9"/>
      <c r="U103" s="9"/>
    </row>
    <row r="104" spans="1:21" ht="15" customHeight="1">
      <c r="A104" s="111" t="s">
        <v>71</v>
      </c>
      <c r="B104" s="150" t="s">
        <v>85</v>
      </c>
      <c r="C104" s="99" t="s">
        <v>205</v>
      </c>
      <c r="D104" s="139" t="s">
        <v>213</v>
      </c>
      <c r="E104" s="13" t="s">
        <v>20</v>
      </c>
      <c r="F104" s="20">
        <f>F105+F106+F107+F108</f>
        <v>380000</v>
      </c>
      <c r="G104" s="20">
        <f t="shared" ref="G104:K104" si="44">G105+G106+G107+G108</f>
        <v>380000</v>
      </c>
      <c r="H104" s="20">
        <f>H105+H106+H107+H108</f>
        <v>0</v>
      </c>
      <c r="I104" s="20">
        <f>I105+I106+I107+I108</f>
        <v>0</v>
      </c>
      <c r="J104" s="20">
        <f t="shared" si="44"/>
        <v>380000</v>
      </c>
      <c r="K104" s="20">
        <f t="shared" si="44"/>
        <v>380000</v>
      </c>
      <c r="L104" s="142" t="s">
        <v>96</v>
      </c>
      <c r="M104" s="73" t="s">
        <v>46</v>
      </c>
      <c r="N104" s="135">
        <f>P104+R104</f>
        <v>1</v>
      </c>
      <c r="O104" s="135">
        <f>Q104+S104</f>
        <v>1</v>
      </c>
      <c r="P104" s="135">
        <v>0</v>
      </c>
      <c r="Q104" s="135">
        <v>0</v>
      </c>
      <c r="R104" s="135">
        <v>1</v>
      </c>
      <c r="S104" s="135">
        <v>1</v>
      </c>
      <c r="T104" s="9"/>
      <c r="U104" s="9"/>
    </row>
    <row r="105" spans="1:21" ht="15" customHeight="1">
      <c r="A105" s="148"/>
      <c r="B105" s="151"/>
      <c r="C105" s="100"/>
      <c r="D105" s="140"/>
      <c r="E105" s="13" t="s">
        <v>22</v>
      </c>
      <c r="F105" s="20">
        <f t="shared" ref="F105:G108" si="45">H105+J105</f>
        <v>57756.52</v>
      </c>
      <c r="G105" s="20">
        <f t="shared" si="45"/>
        <v>57756.52</v>
      </c>
      <c r="H105" s="21">
        <v>0</v>
      </c>
      <c r="I105" s="21">
        <v>0</v>
      </c>
      <c r="J105" s="21">
        <v>57756.52</v>
      </c>
      <c r="K105" s="21">
        <v>57756.52</v>
      </c>
      <c r="L105" s="143"/>
      <c r="M105" s="74"/>
      <c r="N105" s="136"/>
      <c r="O105" s="136"/>
      <c r="P105" s="136"/>
      <c r="Q105" s="136"/>
      <c r="R105" s="136"/>
      <c r="S105" s="136"/>
      <c r="T105" s="9"/>
      <c r="U105" s="9"/>
    </row>
    <row r="106" spans="1:21" ht="15" customHeight="1">
      <c r="A106" s="148"/>
      <c r="B106" s="151"/>
      <c r="C106" s="100"/>
      <c r="D106" s="140"/>
      <c r="E106" s="13" t="s">
        <v>23</v>
      </c>
      <c r="F106" s="20">
        <f t="shared" si="45"/>
        <v>322243.48</v>
      </c>
      <c r="G106" s="20">
        <f t="shared" si="45"/>
        <v>322243.48</v>
      </c>
      <c r="H106" s="21">
        <v>0</v>
      </c>
      <c r="I106" s="21">
        <v>0</v>
      </c>
      <c r="J106" s="21">
        <v>322243.48</v>
      </c>
      <c r="K106" s="21">
        <v>322243.48</v>
      </c>
      <c r="L106" s="143"/>
      <c r="M106" s="74"/>
      <c r="N106" s="136"/>
      <c r="O106" s="136"/>
      <c r="P106" s="136"/>
      <c r="Q106" s="136"/>
      <c r="R106" s="136"/>
      <c r="S106" s="136"/>
      <c r="T106" s="9"/>
      <c r="U106" s="9"/>
    </row>
    <row r="107" spans="1:21" ht="15" customHeight="1">
      <c r="A107" s="148"/>
      <c r="B107" s="151"/>
      <c r="C107" s="100"/>
      <c r="D107" s="140"/>
      <c r="E107" s="13" t="s">
        <v>24</v>
      </c>
      <c r="F107" s="20">
        <f t="shared" si="45"/>
        <v>0</v>
      </c>
      <c r="G107" s="20">
        <f t="shared" si="45"/>
        <v>0</v>
      </c>
      <c r="H107" s="21">
        <v>0</v>
      </c>
      <c r="I107" s="21">
        <v>0</v>
      </c>
      <c r="J107" s="21">
        <v>0</v>
      </c>
      <c r="K107" s="21">
        <v>0</v>
      </c>
      <c r="L107" s="143"/>
      <c r="M107" s="74"/>
      <c r="N107" s="136"/>
      <c r="O107" s="136"/>
      <c r="P107" s="136"/>
      <c r="Q107" s="136"/>
      <c r="R107" s="136"/>
      <c r="S107" s="136"/>
      <c r="T107" s="9"/>
      <c r="U107" s="9"/>
    </row>
    <row r="108" spans="1:21" ht="15" customHeight="1">
      <c r="A108" s="149"/>
      <c r="B108" s="152"/>
      <c r="C108" s="101"/>
      <c r="D108" s="141"/>
      <c r="E108" s="13" t="s">
        <v>25</v>
      </c>
      <c r="F108" s="20">
        <f t="shared" si="45"/>
        <v>0</v>
      </c>
      <c r="G108" s="20">
        <f t="shared" si="45"/>
        <v>0</v>
      </c>
      <c r="H108" s="21">
        <v>0</v>
      </c>
      <c r="I108" s="21">
        <v>0</v>
      </c>
      <c r="J108" s="21">
        <v>0</v>
      </c>
      <c r="K108" s="21">
        <v>0</v>
      </c>
      <c r="L108" s="144"/>
      <c r="M108" s="75"/>
      <c r="N108" s="137"/>
      <c r="O108" s="137"/>
      <c r="P108" s="137"/>
      <c r="Q108" s="137"/>
      <c r="R108" s="137"/>
      <c r="S108" s="137"/>
      <c r="T108" s="9"/>
      <c r="U108" s="9"/>
    </row>
    <row r="109" spans="1:21" ht="15" customHeight="1">
      <c r="A109" s="111" t="s">
        <v>72</v>
      </c>
      <c r="B109" s="150" t="s">
        <v>86</v>
      </c>
      <c r="C109" s="99" t="s">
        <v>205</v>
      </c>
      <c r="D109" s="139" t="s">
        <v>219</v>
      </c>
      <c r="E109" s="13" t="s">
        <v>20</v>
      </c>
      <c r="F109" s="20">
        <f>F110+F111+F112+F113</f>
        <v>379297</v>
      </c>
      <c r="G109" s="20">
        <f t="shared" ref="G109:K109" si="46">G110+G111+G112+G113</f>
        <v>379297</v>
      </c>
      <c r="H109" s="20">
        <f>H110+H111+H112+H113</f>
        <v>0</v>
      </c>
      <c r="I109" s="20">
        <f>I110+I111+I112+I113</f>
        <v>0</v>
      </c>
      <c r="J109" s="20">
        <f t="shared" si="46"/>
        <v>379297</v>
      </c>
      <c r="K109" s="20">
        <f t="shared" si="46"/>
        <v>379297</v>
      </c>
      <c r="L109" s="142" t="s">
        <v>96</v>
      </c>
      <c r="M109" s="73" t="s">
        <v>46</v>
      </c>
      <c r="N109" s="135">
        <f>P109+R109</f>
        <v>1</v>
      </c>
      <c r="O109" s="135">
        <f>Q109+S109</f>
        <v>1</v>
      </c>
      <c r="P109" s="135">
        <v>0</v>
      </c>
      <c r="Q109" s="135">
        <v>0</v>
      </c>
      <c r="R109" s="135">
        <v>1</v>
      </c>
      <c r="S109" s="135">
        <v>1</v>
      </c>
      <c r="T109" s="9"/>
      <c r="U109" s="9"/>
    </row>
    <row r="110" spans="1:21" ht="15" customHeight="1">
      <c r="A110" s="148"/>
      <c r="B110" s="151"/>
      <c r="C110" s="100"/>
      <c r="D110" s="140"/>
      <c r="E110" s="13" t="s">
        <v>22</v>
      </c>
      <c r="F110" s="20">
        <f t="shared" ref="F110:G113" si="47">H110+J110</f>
        <v>15171.88</v>
      </c>
      <c r="G110" s="20">
        <f t="shared" si="47"/>
        <v>15171.88</v>
      </c>
      <c r="H110" s="21">
        <v>0</v>
      </c>
      <c r="I110" s="21">
        <v>0</v>
      </c>
      <c r="J110" s="21">
        <v>15171.88</v>
      </c>
      <c r="K110" s="21">
        <v>15171.88</v>
      </c>
      <c r="L110" s="143"/>
      <c r="M110" s="74"/>
      <c r="N110" s="136"/>
      <c r="O110" s="136"/>
      <c r="P110" s="136"/>
      <c r="Q110" s="136"/>
      <c r="R110" s="136"/>
      <c r="S110" s="136"/>
      <c r="T110" s="9"/>
      <c r="U110" s="9"/>
    </row>
    <row r="111" spans="1:21" ht="15" customHeight="1">
      <c r="A111" s="148"/>
      <c r="B111" s="151"/>
      <c r="C111" s="100"/>
      <c r="D111" s="140"/>
      <c r="E111" s="13" t="s">
        <v>23</v>
      </c>
      <c r="F111" s="20">
        <f t="shared" si="47"/>
        <v>364125.12</v>
      </c>
      <c r="G111" s="20">
        <f t="shared" si="47"/>
        <v>364125.12</v>
      </c>
      <c r="H111" s="21">
        <v>0</v>
      </c>
      <c r="I111" s="21">
        <v>0</v>
      </c>
      <c r="J111" s="21">
        <v>364125.12</v>
      </c>
      <c r="K111" s="21">
        <v>364125.12</v>
      </c>
      <c r="L111" s="143"/>
      <c r="M111" s="74"/>
      <c r="N111" s="136"/>
      <c r="O111" s="136"/>
      <c r="P111" s="136"/>
      <c r="Q111" s="136"/>
      <c r="R111" s="136"/>
      <c r="S111" s="136"/>
      <c r="T111" s="9"/>
      <c r="U111" s="9"/>
    </row>
    <row r="112" spans="1:21" ht="15" customHeight="1">
      <c r="A112" s="148"/>
      <c r="B112" s="151"/>
      <c r="C112" s="100"/>
      <c r="D112" s="140"/>
      <c r="E112" s="13" t="s">
        <v>24</v>
      </c>
      <c r="F112" s="20">
        <f t="shared" si="47"/>
        <v>0</v>
      </c>
      <c r="G112" s="20">
        <f t="shared" si="47"/>
        <v>0</v>
      </c>
      <c r="H112" s="21">
        <v>0</v>
      </c>
      <c r="I112" s="21">
        <v>0</v>
      </c>
      <c r="J112" s="21">
        <v>0</v>
      </c>
      <c r="K112" s="21">
        <v>0</v>
      </c>
      <c r="L112" s="143"/>
      <c r="M112" s="74"/>
      <c r="N112" s="136"/>
      <c r="O112" s="136"/>
      <c r="P112" s="136"/>
      <c r="Q112" s="136"/>
      <c r="R112" s="136"/>
      <c r="S112" s="136"/>
      <c r="T112" s="9"/>
      <c r="U112" s="9"/>
    </row>
    <row r="113" spans="1:21" ht="15" customHeight="1">
      <c r="A113" s="149"/>
      <c r="B113" s="152"/>
      <c r="C113" s="101"/>
      <c r="D113" s="141"/>
      <c r="E113" s="13" t="s">
        <v>25</v>
      </c>
      <c r="F113" s="20">
        <f t="shared" si="47"/>
        <v>0</v>
      </c>
      <c r="G113" s="20">
        <f t="shared" si="47"/>
        <v>0</v>
      </c>
      <c r="H113" s="21">
        <v>0</v>
      </c>
      <c r="I113" s="21">
        <v>0</v>
      </c>
      <c r="J113" s="21">
        <v>0</v>
      </c>
      <c r="K113" s="21">
        <v>0</v>
      </c>
      <c r="L113" s="144"/>
      <c r="M113" s="75"/>
      <c r="N113" s="137"/>
      <c r="O113" s="137"/>
      <c r="P113" s="137"/>
      <c r="Q113" s="137"/>
      <c r="R113" s="137"/>
      <c r="S113" s="137"/>
      <c r="T113" s="9"/>
      <c r="U113" s="9"/>
    </row>
    <row r="114" spans="1:21" ht="15" customHeight="1">
      <c r="A114" s="111" t="s">
        <v>73</v>
      </c>
      <c r="B114" s="150" t="s">
        <v>87</v>
      </c>
      <c r="C114" s="99" t="s">
        <v>205</v>
      </c>
      <c r="D114" s="139"/>
      <c r="E114" s="13" t="s">
        <v>20</v>
      </c>
      <c r="F114" s="20">
        <f>F115+F116+F117+F118</f>
        <v>471080</v>
      </c>
      <c r="G114" s="20">
        <f t="shared" ref="G114:K114" si="48">G115+G116+G117+G118</f>
        <v>471080</v>
      </c>
      <c r="H114" s="20">
        <f>H115+H116+H117+H118</f>
        <v>0</v>
      </c>
      <c r="I114" s="20">
        <f>I115+I116+I117+I118</f>
        <v>0</v>
      </c>
      <c r="J114" s="20">
        <f t="shared" si="48"/>
        <v>471080</v>
      </c>
      <c r="K114" s="20">
        <f t="shared" si="48"/>
        <v>471080</v>
      </c>
      <c r="L114" s="142" t="s">
        <v>100</v>
      </c>
      <c r="M114" s="73" t="s">
        <v>47</v>
      </c>
      <c r="N114" s="135">
        <v>100</v>
      </c>
      <c r="O114" s="135">
        <v>100</v>
      </c>
      <c r="P114" s="135">
        <v>0</v>
      </c>
      <c r="Q114" s="135">
        <v>0</v>
      </c>
      <c r="R114" s="135">
        <v>100</v>
      </c>
      <c r="S114" s="135">
        <v>100</v>
      </c>
      <c r="T114" s="9"/>
      <c r="U114" s="9"/>
    </row>
    <row r="115" spans="1:21" ht="15" customHeight="1">
      <c r="A115" s="148"/>
      <c r="B115" s="151"/>
      <c r="C115" s="100"/>
      <c r="D115" s="140"/>
      <c r="E115" s="13" t="s">
        <v>22</v>
      </c>
      <c r="F115" s="20">
        <f t="shared" ref="F115:G118" si="49">H115+J115</f>
        <v>0</v>
      </c>
      <c r="G115" s="20">
        <f t="shared" si="49"/>
        <v>0</v>
      </c>
      <c r="H115" s="21">
        <v>0</v>
      </c>
      <c r="I115" s="21">
        <v>0</v>
      </c>
      <c r="J115" s="21">
        <v>0</v>
      </c>
      <c r="K115" s="21">
        <v>0</v>
      </c>
      <c r="L115" s="143"/>
      <c r="M115" s="74"/>
      <c r="N115" s="136"/>
      <c r="O115" s="136"/>
      <c r="P115" s="136"/>
      <c r="Q115" s="136"/>
      <c r="R115" s="136"/>
      <c r="S115" s="136"/>
      <c r="T115" s="9"/>
      <c r="U115" s="9"/>
    </row>
    <row r="116" spans="1:21" ht="15" customHeight="1">
      <c r="A116" s="148"/>
      <c r="B116" s="151"/>
      <c r="C116" s="100"/>
      <c r="D116" s="140"/>
      <c r="E116" s="13" t="s">
        <v>23</v>
      </c>
      <c r="F116" s="20">
        <f t="shared" si="49"/>
        <v>471080</v>
      </c>
      <c r="G116" s="20">
        <f t="shared" si="49"/>
        <v>471080</v>
      </c>
      <c r="H116" s="21">
        <v>0</v>
      </c>
      <c r="I116" s="21">
        <v>0</v>
      </c>
      <c r="J116" s="21">
        <v>471080</v>
      </c>
      <c r="K116" s="21">
        <v>471080</v>
      </c>
      <c r="L116" s="143"/>
      <c r="M116" s="74"/>
      <c r="N116" s="136"/>
      <c r="O116" s="136"/>
      <c r="P116" s="136"/>
      <c r="Q116" s="136"/>
      <c r="R116" s="136"/>
      <c r="S116" s="136"/>
      <c r="T116" s="9"/>
      <c r="U116" s="9"/>
    </row>
    <row r="117" spans="1:21" ht="15" customHeight="1">
      <c r="A117" s="148"/>
      <c r="B117" s="151"/>
      <c r="C117" s="100"/>
      <c r="D117" s="140"/>
      <c r="E117" s="13" t="s">
        <v>24</v>
      </c>
      <c r="F117" s="20">
        <f t="shared" si="49"/>
        <v>0</v>
      </c>
      <c r="G117" s="20">
        <f t="shared" si="49"/>
        <v>0</v>
      </c>
      <c r="H117" s="21">
        <v>0</v>
      </c>
      <c r="I117" s="21">
        <v>0</v>
      </c>
      <c r="J117" s="21">
        <v>0</v>
      </c>
      <c r="K117" s="21">
        <v>0</v>
      </c>
      <c r="L117" s="143"/>
      <c r="M117" s="74"/>
      <c r="N117" s="136"/>
      <c r="O117" s="136"/>
      <c r="P117" s="136"/>
      <c r="Q117" s="136"/>
      <c r="R117" s="136"/>
      <c r="S117" s="136"/>
      <c r="T117" s="9"/>
      <c r="U117" s="9"/>
    </row>
    <row r="118" spans="1:21" ht="15" customHeight="1">
      <c r="A118" s="149"/>
      <c r="B118" s="152"/>
      <c r="C118" s="101"/>
      <c r="D118" s="141"/>
      <c r="E118" s="13" t="s">
        <v>25</v>
      </c>
      <c r="F118" s="20">
        <f t="shared" si="49"/>
        <v>0</v>
      </c>
      <c r="G118" s="20">
        <f t="shared" si="49"/>
        <v>0</v>
      </c>
      <c r="H118" s="21">
        <v>0</v>
      </c>
      <c r="I118" s="21">
        <v>0</v>
      </c>
      <c r="J118" s="21">
        <v>0</v>
      </c>
      <c r="K118" s="21">
        <v>0</v>
      </c>
      <c r="L118" s="144"/>
      <c r="M118" s="75"/>
      <c r="N118" s="137"/>
      <c r="O118" s="137"/>
      <c r="P118" s="137"/>
      <c r="Q118" s="137"/>
      <c r="R118" s="137"/>
      <c r="S118" s="137"/>
      <c r="T118" s="9"/>
      <c r="U118" s="9"/>
    </row>
    <row r="119" spans="1:21" ht="15" customHeight="1">
      <c r="A119" s="111" t="s">
        <v>74</v>
      </c>
      <c r="B119" s="150" t="s">
        <v>88</v>
      </c>
      <c r="C119" s="99" t="s">
        <v>205</v>
      </c>
      <c r="D119" s="139" t="s">
        <v>214</v>
      </c>
      <c r="E119" s="13" t="s">
        <v>20</v>
      </c>
      <c r="F119" s="20">
        <f>F120+F121+F122+F123</f>
        <v>592040.97</v>
      </c>
      <c r="G119" s="20">
        <f t="shared" ref="G119:K119" si="50">G120+G121+G122+G123</f>
        <v>591844.05000000005</v>
      </c>
      <c r="H119" s="20">
        <f>H120+H121+H122+H123</f>
        <v>0</v>
      </c>
      <c r="I119" s="20">
        <f>I120+I121+I122+I123</f>
        <v>0</v>
      </c>
      <c r="J119" s="20">
        <f t="shared" si="50"/>
        <v>592040.97</v>
      </c>
      <c r="K119" s="20">
        <f t="shared" si="50"/>
        <v>591844.05000000005</v>
      </c>
      <c r="L119" s="142" t="s">
        <v>101</v>
      </c>
      <c r="M119" s="73" t="s">
        <v>202</v>
      </c>
      <c r="N119" s="135">
        <f>P119+R119</f>
        <v>105</v>
      </c>
      <c r="O119" s="135">
        <f>Q119+S119</f>
        <v>105</v>
      </c>
      <c r="P119" s="135">
        <v>0</v>
      </c>
      <c r="Q119" s="135">
        <v>0</v>
      </c>
      <c r="R119" s="135">
        <v>105</v>
      </c>
      <c r="S119" s="135">
        <v>105</v>
      </c>
      <c r="T119" s="9"/>
      <c r="U119" s="9"/>
    </row>
    <row r="120" spans="1:21" ht="15" customHeight="1">
      <c r="A120" s="148"/>
      <c r="B120" s="151"/>
      <c r="C120" s="100"/>
      <c r="D120" s="140"/>
      <c r="E120" s="13" t="s">
        <v>22</v>
      </c>
      <c r="F120" s="20">
        <f t="shared" ref="F120:G123" si="51">H120+J120</f>
        <v>23673.77</v>
      </c>
      <c r="G120" s="20">
        <f t="shared" si="51"/>
        <v>23673.77</v>
      </c>
      <c r="H120" s="21">
        <v>0</v>
      </c>
      <c r="I120" s="21">
        <v>0</v>
      </c>
      <c r="J120" s="21">
        <v>23673.77</v>
      </c>
      <c r="K120" s="21">
        <v>23673.77</v>
      </c>
      <c r="L120" s="143"/>
      <c r="M120" s="74"/>
      <c r="N120" s="136"/>
      <c r="O120" s="136"/>
      <c r="P120" s="136"/>
      <c r="Q120" s="136"/>
      <c r="R120" s="136"/>
      <c r="S120" s="136"/>
      <c r="T120" s="9"/>
      <c r="U120" s="9"/>
    </row>
    <row r="121" spans="1:21" ht="15" customHeight="1">
      <c r="A121" s="148"/>
      <c r="B121" s="151"/>
      <c r="C121" s="100"/>
      <c r="D121" s="140"/>
      <c r="E121" s="13" t="s">
        <v>23</v>
      </c>
      <c r="F121" s="20">
        <f t="shared" si="51"/>
        <v>568367.19999999995</v>
      </c>
      <c r="G121" s="20">
        <f t="shared" si="51"/>
        <v>568170.28</v>
      </c>
      <c r="H121" s="21">
        <v>0</v>
      </c>
      <c r="I121" s="21">
        <v>0</v>
      </c>
      <c r="J121" s="21">
        <v>568367.19999999995</v>
      </c>
      <c r="K121" s="21">
        <v>568170.28</v>
      </c>
      <c r="L121" s="143"/>
      <c r="M121" s="74"/>
      <c r="N121" s="136"/>
      <c r="O121" s="136"/>
      <c r="P121" s="136"/>
      <c r="Q121" s="136"/>
      <c r="R121" s="136"/>
      <c r="S121" s="136"/>
      <c r="T121" s="9"/>
      <c r="U121" s="9"/>
    </row>
    <row r="122" spans="1:21" ht="15" customHeight="1">
      <c r="A122" s="148"/>
      <c r="B122" s="151"/>
      <c r="C122" s="100"/>
      <c r="D122" s="140"/>
      <c r="E122" s="13" t="s">
        <v>24</v>
      </c>
      <c r="F122" s="20">
        <f t="shared" si="51"/>
        <v>0</v>
      </c>
      <c r="G122" s="20">
        <f t="shared" si="51"/>
        <v>0</v>
      </c>
      <c r="H122" s="21">
        <v>0</v>
      </c>
      <c r="I122" s="21">
        <v>0</v>
      </c>
      <c r="J122" s="21">
        <v>0</v>
      </c>
      <c r="K122" s="21">
        <v>0</v>
      </c>
      <c r="L122" s="143"/>
      <c r="M122" s="74"/>
      <c r="N122" s="136"/>
      <c r="O122" s="136"/>
      <c r="P122" s="136"/>
      <c r="Q122" s="136"/>
      <c r="R122" s="136"/>
      <c r="S122" s="136"/>
      <c r="T122" s="9"/>
      <c r="U122" s="9"/>
    </row>
    <row r="123" spans="1:21" ht="15" customHeight="1">
      <c r="A123" s="149"/>
      <c r="B123" s="152"/>
      <c r="C123" s="101"/>
      <c r="D123" s="141"/>
      <c r="E123" s="13" t="s">
        <v>25</v>
      </c>
      <c r="F123" s="20">
        <f t="shared" si="51"/>
        <v>0</v>
      </c>
      <c r="G123" s="20">
        <f t="shared" si="51"/>
        <v>0</v>
      </c>
      <c r="H123" s="21">
        <v>0</v>
      </c>
      <c r="I123" s="21">
        <v>0</v>
      </c>
      <c r="J123" s="21">
        <v>0</v>
      </c>
      <c r="K123" s="21">
        <v>0</v>
      </c>
      <c r="L123" s="144"/>
      <c r="M123" s="75"/>
      <c r="N123" s="137"/>
      <c r="O123" s="137"/>
      <c r="P123" s="137"/>
      <c r="Q123" s="137"/>
      <c r="R123" s="137"/>
      <c r="S123" s="137"/>
      <c r="T123" s="9"/>
      <c r="U123" s="9"/>
    </row>
    <row r="124" spans="1:21" ht="15" customHeight="1">
      <c r="A124" s="111" t="s">
        <v>75</v>
      </c>
      <c r="B124" s="150" t="s">
        <v>89</v>
      </c>
      <c r="C124" s="99" t="s">
        <v>205</v>
      </c>
      <c r="D124" s="139" t="s">
        <v>215</v>
      </c>
      <c r="E124" s="13" t="s">
        <v>20</v>
      </c>
      <c r="F124" s="20">
        <f>F125+F126+F127+F128</f>
        <v>592040.97</v>
      </c>
      <c r="G124" s="20">
        <f t="shared" ref="G124:K124" si="52">G125+G126+G127+G128</f>
        <v>591844.05000000005</v>
      </c>
      <c r="H124" s="20">
        <f>H125+H126+H127+H128</f>
        <v>0</v>
      </c>
      <c r="I124" s="20">
        <f>I125+I126+I127+I128</f>
        <v>0</v>
      </c>
      <c r="J124" s="20">
        <f t="shared" si="52"/>
        <v>592040.97</v>
      </c>
      <c r="K124" s="20">
        <f t="shared" si="52"/>
        <v>591844.05000000005</v>
      </c>
      <c r="L124" s="142" t="s">
        <v>102</v>
      </c>
      <c r="M124" s="73" t="s">
        <v>202</v>
      </c>
      <c r="N124" s="135">
        <f>P124+R124</f>
        <v>105</v>
      </c>
      <c r="O124" s="135">
        <f>Q124+S124</f>
        <v>105</v>
      </c>
      <c r="P124" s="135">
        <v>0</v>
      </c>
      <c r="Q124" s="135">
        <v>0</v>
      </c>
      <c r="R124" s="135">
        <v>105</v>
      </c>
      <c r="S124" s="135">
        <v>105</v>
      </c>
      <c r="T124" s="9"/>
      <c r="U124" s="9"/>
    </row>
    <row r="125" spans="1:21" ht="15" customHeight="1">
      <c r="A125" s="148"/>
      <c r="B125" s="151"/>
      <c r="C125" s="100"/>
      <c r="D125" s="140"/>
      <c r="E125" s="13" t="s">
        <v>22</v>
      </c>
      <c r="F125" s="20">
        <f t="shared" ref="F125:G128" si="53">H125+J125</f>
        <v>23673.77</v>
      </c>
      <c r="G125" s="20">
        <f t="shared" si="53"/>
        <v>23673.77</v>
      </c>
      <c r="H125" s="21">
        <v>0</v>
      </c>
      <c r="I125" s="21">
        <v>0</v>
      </c>
      <c r="J125" s="21">
        <v>23673.77</v>
      </c>
      <c r="K125" s="21">
        <v>23673.77</v>
      </c>
      <c r="L125" s="143"/>
      <c r="M125" s="74"/>
      <c r="N125" s="136"/>
      <c r="O125" s="136"/>
      <c r="P125" s="136"/>
      <c r="Q125" s="136"/>
      <c r="R125" s="136"/>
      <c r="S125" s="136"/>
      <c r="T125" s="9"/>
      <c r="U125" s="9"/>
    </row>
    <row r="126" spans="1:21" ht="15" customHeight="1">
      <c r="A126" s="148"/>
      <c r="B126" s="151"/>
      <c r="C126" s="100"/>
      <c r="D126" s="140"/>
      <c r="E126" s="13" t="s">
        <v>23</v>
      </c>
      <c r="F126" s="20">
        <f t="shared" si="53"/>
        <v>568367.19999999995</v>
      </c>
      <c r="G126" s="20">
        <f t="shared" si="53"/>
        <v>568170.28</v>
      </c>
      <c r="H126" s="21">
        <v>0</v>
      </c>
      <c r="I126" s="21">
        <v>0</v>
      </c>
      <c r="J126" s="21">
        <v>568367.19999999995</v>
      </c>
      <c r="K126" s="21">
        <v>568170.28</v>
      </c>
      <c r="L126" s="143"/>
      <c r="M126" s="74"/>
      <c r="N126" s="136"/>
      <c r="O126" s="136"/>
      <c r="P126" s="136"/>
      <c r="Q126" s="136"/>
      <c r="R126" s="136"/>
      <c r="S126" s="136"/>
      <c r="T126" s="9"/>
      <c r="U126" s="9"/>
    </row>
    <row r="127" spans="1:21" ht="15" customHeight="1">
      <c r="A127" s="148"/>
      <c r="B127" s="151"/>
      <c r="C127" s="100"/>
      <c r="D127" s="140"/>
      <c r="E127" s="13" t="s">
        <v>24</v>
      </c>
      <c r="F127" s="20">
        <f t="shared" si="53"/>
        <v>0</v>
      </c>
      <c r="G127" s="20">
        <f t="shared" si="53"/>
        <v>0</v>
      </c>
      <c r="H127" s="21">
        <v>0</v>
      </c>
      <c r="I127" s="21">
        <v>0</v>
      </c>
      <c r="J127" s="21">
        <v>0</v>
      </c>
      <c r="K127" s="21">
        <v>0</v>
      </c>
      <c r="L127" s="143"/>
      <c r="M127" s="74"/>
      <c r="N127" s="136"/>
      <c r="O127" s="136"/>
      <c r="P127" s="136"/>
      <c r="Q127" s="136"/>
      <c r="R127" s="136"/>
      <c r="S127" s="136"/>
      <c r="T127" s="9"/>
      <c r="U127" s="9"/>
    </row>
    <row r="128" spans="1:21" ht="15" customHeight="1">
      <c r="A128" s="149"/>
      <c r="B128" s="152"/>
      <c r="C128" s="101"/>
      <c r="D128" s="141"/>
      <c r="E128" s="13" t="s">
        <v>25</v>
      </c>
      <c r="F128" s="20">
        <f t="shared" si="53"/>
        <v>0</v>
      </c>
      <c r="G128" s="20">
        <f t="shared" si="53"/>
        <v>0</v>
      </c>
      <c r="H128" s="21">
        <v>0</v>
      </c>
      <c r="I128" s="21">
        <v>0</v>
      </c>
      <c r="J128" s="21">
        <v>0</v>
      </c>
      <c r="K128" s="21">
        <v>0</v>
      </c>
      <c r="L128" s="144"/>
      <c r="M128" s="75"/>
      <c r="N128" s="137"/>
      <c r="O128" s="137"/>
      <c r="P128" s="137"/>
      <c r="Q128" s="137"/>
      <c r="R128" s="137"/>
      <c r="S128" s="137"/>
      <c r="T128" s="9"/>
      <c r="U128" s="9"/>
    </row>
    <row r="129" spans="1:21" ht="13">
      <c r="A129" s="202" t="s">
        <v>10</v>
      </c>
      <c r="B129" s="203"/>
      <c r="C129" s="73" t="s">
        <v>9</v>
      </c>
      <c r="D129" s="73" t="s">
        <v>9</v>
      </c>
      <c r="E129" s="13" t="s">
        <v>20</v>
      </c>
      <c r="F129" s="20">
        <f>F19+F44</f>
        <v>32413112.839999996</v>
      </c>
      <c r="G129" s="20">
        <f t="shared" ref="G129:K129" si="54">G19+G44</f>
        <v>32371132.099999998</v>
      </c>
      <c r="H129" s="20">
        <f t="shared" ref="H129:I133" si="55">H19+H44</f>
        <v>13872875.139999997</v>
      </c>
      <c r="I129" s="20">
        <f t="shared" si="55"/>
        <v>13831288.239999996</v>
      </c>
      <c r="J129" s="20">
        <f t="shared" si="54"/>
        <v>18540237.700000003</v>
      </c>
      <c r="K129" s="20">
        <f t="shared" si="54"/>
        <v>18539843.859999999</v>
      </c>
      <c r="L129" s="138" t="s">
        <v>9</v>
      </c>
      <c r="M129" s="94" t="s">
        <v>9</v>
      </c>
      <c r="N129" s="94" t="s">
        <v>9</v>
      </c>
      <c r="O129" s="94" t="s">
        <v>9</v>
      </c>
      <c r="P129" s="94" t="s">
        <v>9</v>
      </c>
      <c r="Q129" s="94" t="s">
        <v>9</v>
      </c>
      <c r="R129" s="94" t="s">
        <v>9</v>
      </c>
      <c r="S129" s="94" t="s">
        <v>9</v>
      </c>
      <c r="T129" s="5"/>
      <c r="U129" s="5"/>
    </row>
    <row r="130" spans="1:21" ht="15" customHeight="1">
      <c r="A130" s="204"/>
      <c r="B130" s="205"/>
      <c r="C130" s="74"/>
      <c r="D130" s="74"/>
      <c r="E130" s="13" t="s">
        <v>22</v>
      </c>
      <c r="F130" s="20">
        <f t="shared" ref="F130:K130" si="56">F20+F45</f>
        <v>22802641.299999997</v>
      </c>
      <c r="G130" s="20">
        <f t="shared" si="56"/>
        <v>22802641.299999997</v>
      </c>
      <c r="H130" s="20">
        <f t="shared" si="55"/>
        <v>10243777.559999997</v>
      </c>
      <c r="I130" s="20">
        <f t="shared" si="55"/>
        <v>10243777.559999997</v>
      </c>
      <c r="J130" s="20">
        <f t="shared" si="56"/>
        <v>12558863.739999998</v>
      </c>
      <c r="K130" s="20">
        <f t="shared" si="56"/>
        <v>12558863.739999998</v>
      </c>
      <c r="L130" s="138"/>
      <c r="M130" s="94"/>
      <c r="N130" s="94"/>
      <c r="O130" s="94"/>
      <c r="P130" s="94"/>
      <c r="Q130" s="94"/>
      <c r="R130" s="94"/>
      <c r="S130" s="94"/>
      <c r="T130" s="5"/>
      <c r="U130" s="5"/>
    </row>
    <row r="131" spans="1:21" ht="14.25" customHeight="1">
      <c r="A131" s="204"/>
      <c r="B131" s="205"/>
      <c r="C131" s="74"/>
      <c r="D131" s="74"/>
      <c r="E131" s="13" t="s">
        <v>23</v>
      </c>
      <c r="F131" s="20">
        <f t="shared" ref="F131:K131" si="57">F21+F46</f>
        <v>8978776.7800000012</v>
      </c>
      <c r="G131" s="20">
        <f t="shared" si="57"/>
        <v>8936796.040000001</v>
      </c>
      <c r="H131" s="20">
        <f t="shared" si="55"/>
        <v>3629097.58</v>
      </c>
      <c r="I131" s="20">
        <f t="shared" si="55"/>
        <v>3587510.68</v>
      </c>
      <c r="J131" s="20">
        <f t="shared" si="57"/>
        <v>5349679.2000000011</v>
      </c>
      <c r="K131" s="20">
        <f t="shared" si="57"/>
        <v>5349285.3600000013</v>
      </c>
      <c r="L131" s="138"/>
      <c r="M131" s="94"/>
      <c r="N131" s="94"/>
      <c r="O131" s="94"/>
      <c r="P131" s="94"/>
      <c r="Q131" s="94"/>
      <c r="R131" s="94"/>
      <c r="S131" s="94"/>
      <c r="T131" s="5"/>
      <c r="U131" s="5"/>
    </row>
    <row r="132" spans="1:21" ht="14.25" customHeight="1">
      <c r="A132" s="204"/>
      <c r="B132" s="205"/>
      <c r="C132" s="74"/>
      <c r="D132" s="74"/>
      <c r="E132" s="13" t="s">
        <v>24</v>
      </c>
      <c r="F132" s="20">
        <f t="shared" ref="F132:K132" si="58">F22+F47</f>
        <v>631694.76</v>
      </c>
      <c r="G132" s="20">
        <f t="shared" si="58"/>
        <v>631694.76</v>
      </c>
      <c r="H132" s="20">
        <f t="shared" si="55"/>
        <v>0</v>
      </c>
      <c r="I132" s="20">
        <f t="shared" si="55"/>
        <v>0</v>
      </c>
      <c r="J132" s="20">
        <f t="shared" si="58"/>
        <v>631694.76</v>
      </c>
      <c r="K132" s="20">
        <f t="shared" si="58"/>
        <v>631694.76</v>
      </c>
      <c r="L132" s="138"/>
      <c r="M132" s="94"/>
      <c r="N132" s="94"/>
      <c r="O132" s="94"/>
      <c r="P132" s="94"/>
      <c r="Q132" s="94"/>
      <c r="R132" s="94"/>
      <c r="S132" s="94"/>
      <c r="T132" s="5"/>
      <c r="U132" s="5"/>
    </row>
    <row r="133" spans="1:21" ht="15" customHeight="1">
      <c r="A133" s="206"/>
      <c r="B133" s="207"/>
      <c r="C133" s="75"/>
      <c r="D133" s="75"/>
      <c r="E133" s="13" t="s">
        <v>25</v>
      </c>
      <c r="F133" s="20">
        <f t="shared" ref="F133:K133" si="59">F23+F48</f>
        <v>0</v>
      </c>
      <c r="G133" s="20">
        <f t="shared" si="59"/>
        <v>0</v>
      </c>
      <c r="H133" s="20">
        <f t="shared" si="55"/>
        <v>0</v>
      </c>
      <c r="I133" s="20">
        <f t="shared" si="55"/>
        <v>0</v>
      </c>
      <c r="J133" s="20">
        <f t="shared" si="59"/>
        <v>0</v>
      </c>
      <c r="K133" s="20">
        <f t="shared" si="59"/>
        <v>0</v>
      </c>
      <c r="L133" s="138"/>
      <c r="M133" s="94"/>
      <c r="N133" s="94"/>
      <c r="O133" s="94"/>
      <c r="P133" s="94"/>
      <c r="Q133" s="94"/>
      <c r="R133" s="94"/>
      <c r="S133" s="94"/>
      <c r="T133" s="5"/>
      <c r="U133" s="5"/>
    </row>
    <row r="134" spans="1:21" ht="15" customHeight="1">
      <c r="A134" s="95" t="s">
        <v>103</v>
      </c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10"/>
      <c r="U134" s="10"/>
    </row>
    <row r="135" spans="1:21" ht="15" customHeight="1">
      <c r="A135" s="97" t="s">
        <v>104</v>
      </c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10"/>
      <c r="U135" s="10"/>
    </row>
    <row r="136" spans="1:21" ht="15" customHeight="1">
      <c r="A136" s="97" t="s">
        <v>105</v>
      </c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10"/>
      <c r="U136" s="10"/>
    </row>
    <row r="137" spans="1:21" ht="2.25" hidden="1" customHeight="1">
      <c r="T137" s="10"/>
      <c r="U137" s="10"/>
    </row>
    <row r="138" spans="1:21" ht="21" customHeight="1">
      <c r="A138" s="73">
        <v>1</v>
      </c>
      <c r="B138" s="132" t="s">
        <v>106</v>
      </c>
      <c r="C138" s="99" t="s">
        <v>9</v>
      </c>
      <c r="D138" s="99" t="s">
        <v>9</v>
      </c>
      <c r="E138" s="19" t="s">
        <v>20</v>
      </c>
      <c r="F138" s="20">
        <f>F143</f>
        <v>16396533.430000002</v>
      </c>
      <c r="G138" s="20">
        <f t="shared" ref="G138:K138" si="60">G143</f>
        <v>16368455.200000001</v>
      </c>
      <c r="H138" s="20">
        <f t="shared" ref="H138:I142" si="61">H143</f>
        <v>8329705.25</v>
      </c>
      <c r="I138" s="20">
        <f t="shared" si="61"/>
        <v>8302804.7599999998</v>
      </c>
      <c r="J138" s="20">
        <f t="shared" si="60"/>
        <v>8066828.1800000006</v>
      </c>
      <c r="K138" s="20">
        <f t="shared" si="60"/>
        <v>8065650.4400000004</v>
      </c>
      <c r="L138" s="73" t="s">
        <v>9</v>
      </c>
      <c r="M138" s="73" t="s">
        <v>9</v>
      </c>
      <c r="N138" s="73" t="s">
        <v>9</v>
      </c>
      <c r="O138" s="73" t="s">
        <v>9</v>
      </c>
      <c r="P138" s="73" t="s">
        <v>9</v>
      </c>
      <c r="Q138" s="73" t="s">
        <v>9</v>
      </c>
      <c r="R138" s="73" t="s">
        <v>9</v>
      </c>
      <c r="S138" s="73" t="s">
        <v>9</v>
      </c>
      <c r="T138" s="10"/>
      <c r="U138" s="10"/>
    </row>
    <row r="139" spans="1:21" ht="21.75" customHeight="1">
      <c r="A139" s="74"/>
      <c r="B139" s="133"/>
      <c r="C139" s="100"/>
      <c r="D139" s="100"/>
      <c r="E139" s="13" t="s">
        <v>22</v>
      </c>
      <c r="F139" s="20">
        <f t="shared" ref="F139:K142" si="62">F144</f>
        <v>1169509.22</v>
      </c>
      <c r="G139" s="20">
        <f t="shared" si="62"/>
        <v>1169509.22</v>
      </c>
      <c r="H139" s="20">
        <f t="shared" si="61"/>
        <v>766226.69</v>
      </c>
      <c r="I139" s="20">
        <f t="shared" si="61"/>
        <v>766226.69</v>
      </c>
      <c r="J139" s="20">
        <f t="shared" si="62"/>
        <v>403282.53</v>
      </c>
      <c r="K139" s="20">
        <f t="shared" si="62"/>
        <v>403282.53</v>
      </c>
      <c r="L139" s="74"/>
      <c r="M139" s="74"/>
      <c r="N139" s="74"/>
      <c r="O139" s="74"/>
      <c r="P139" s="74"/>
      <c r="Q139" s="74"/>
      <c r="R139" s="74"/>
      <c r="S139" s="74"/>
      <c r="T139" s="10"/>
      <c r="U139" s="10"/>
    </row>
    <row r="140" spans="1:21" ht="18.75" customHeight="1">
      <c r="A140" s="74"/>
      <c r="B140" s="133"/>
      <c r="C140" s="100"/>
      <c r="D140" s="100"/>
      <c r="E140" s="13" t="s">
        <v>23</v>
      </c>
      <c r="F140" s="20">
        <f t="shared" si="62"/>
        <v>15227024.210000001</v>
      </c>
      <c r="G140" s="20">
        <f t="shared" si="62"/>
        <v>15198945.98</v>
      </c>
      <c r="H140" s="20">
        <f t="shared" si="61"/>
        <v>7563478.5599999996</v>
      </c>
      <c r="I140" s="20">
        <f t="shared" si="61"/>
        <v>7536578.0700000003</v>
      </c>
      <c r="J140" s="20">
        <f t="shared" si="62"/>
        <v>7663545.6500000004</v>
      </c>
      <c r="K140" s="20">
        <f t="shared" si="62"/>
        <v>7662367.9100000001</v>
      </c>
      <c r="L140" s="74"/>
      <c r="M140" s="74"/>
      <c r="N140" s="74"/>
      <c r="O140" s="74"/>
      <c r="P140" s="74"/>
      <c r="Q140" s="74"/>
      <c r="R140" s="74"/>
      <c r="S140" s="74"/>
      <c r="T140" s="10"/>
      <c r="U140" s="10"/>
    </row>
    <row r="141" spans="1:21" ht="14.25" customHeight="1">
      <c r="A141" s="74"/>
      <c r="B141" s="133"/>
      <c r="C141" s="100"/>
      <c r="D141" s="100"/>
      <c r="E141" s="13" t="s">
        <v>24</v>
      </c>
      <c r="F141" s="20">
        <f t="shared" si="62"/>
        <v>0</v>
      </c>
      <c r="G141" s="20">
        <f t="shared" si="62"/>
        <v>0</v>
      </c>
      <c r="H141" s="20">
        <f t="shared" si="61"/>
        <v>0</v>
      </c>
      <c r="I141" s="20">
        <f t="shared" si="61"/>
        <v>0</v>
      </c>
      <c r="J141" s="20">
        <f t="shared" si="62"/>
        <v>0</v>
      </c>
      <c r="K141" s="20">
        <f t="shared" si="62"/>
        <v>0</v>
      </c>
      <c r="L141" s="74"/>
      <c r="M141" s="74"/>
      <c r="N141" s="74"/>
      <c r="O141" s="74"/>
      <c r="P141" s="74"/>
      <c r="Q141" s="74"/>
      <c r="R141" s="74"/>
      <c r="S141" s="74"/>
      <c r="T141" s="10"/>
      <c r="U141" s="10"/>
    </row>
    <row r="142" spans="1:21" ht="15.75" customHeight="1">
      <c r="A142" s="75"/>
      <c r="B142" s="134"/>
      <c r="C142" s="101"/>
      <c r="D142" s="101"/>
      <c r="E142" s="13" t="s">
        <v>25</v>
      </c>
      <c r="F142" s="20">
        <f t="shared" si="62"/>
        <v>0</v>
      </c>
      <c r="G142" s="20">
        <f t="shared" si="62"/>
        <v>0</v>
      </c>
      <c r="H142" s="20">
        <f t="shared" si="61"/>
        <v>0</v>
      </c>
      <c r="I142" s="20">
        <f t="shared" si="61"/>
        <v>0</v>
      </c>
      <c r="J142" s="20">
        <f t="shared" si="62"/>
        <v>0</v>
      </c>
      <c r="K142" s="20">
        <f t="shared" si="62"/>
        <v>0</v>
      </c>
      <c r="L142" s="75"/>
      <c r="M142" s="75"/>
      <c r="N142" s="75"/>
      <c r="O142" s="75"/>
      <c r="P142" s="75"/>
      <c r="Q142" s="75"/>
      <c r="R142" s="75"/>
      <c r="S142" s="75"/>
      <c r="T142" s="10"/>
      <c r="U142" s="10"/>
    </row>
    <row r="143" spans="1:21" ht="15" customHeight="1">
      <c r="A143" s="73" t="s">
        <v>37</v>
      </c>
      <c r="B143" s="129" t="s">
        <v>107</v>
      </c>
      <c r="C143" s="99" t="s">
        <v>9</v>
      </c>
      <c r="D143" s="99" t="s">
        <v>9</v>
      </c>
      <c r="E143" s="26" t="s">
        <v>20</v>
      </c>
      <c r="F143" s="20">
        <f>F144+F145+F146+F147</f>
        <v>16396533.430000002</v>
      </c>
      <c r="G143" s="20">
        <f t="shared" ref="G143:K143" si="63">G144+G145+G146+G147</f>
        <v>16368455.200000001</v>
      </c>
      <c r="H143" s="20">
        <f>H144+H145+H146+H147</f>
        <v>8329705.25</v>
      </c>
      <c r="I143" s="20">
        <f>I144+I145+I146+I147</f>
        <v>8302804.7599999998</v>
      </c>
      <c r="J143" s="20">
        <f t="shared" si="63"/>
        <v>8066828.1800000006</v>
      </c>
      <c r="K143" s="20">
        <f t="shared" si="63"/>
        <v>8065650.4400000004</v>
      </c>
      <c r="L143" s="73" t="s">
        <v>9</v>
      </c>
      <c r="M143" s="73" t="s">
        <v>9</v>
      </c>
      <c r="N143" s="73" t="s">
        <v>9</v>
      </c>
      <c r="O143" s="73" t="s">
        <v>9</v>
      </c>
      <c r="P143" s="73" t="s">
        <v>9</v>
      </c>
      <c r="Q143" s="73" t="s">
        <v>9</v>
      </c>
      <c r="R143" s="73" t="s">
        <v>9</v>
      </c>
      <c r="S143" s="73" t="s">
        <v>9</v>
      </c>
      <c r="T143" s="10"/>
      <c r="U143" s="10"/>
    </row>
    <row r="144" spans="1:21" ht="12.75" customHeight="1">
      <c r="A144" s="74"/>
      <c r="B144" s="130"/>
      <c r="C144" s="100"/>
      <c r="D144" s="100"/>
      <c r="E144" s="13" t="s">
        <v>22</v>
      </c>
      <c r="F144" s="20">
        <f>F149</f>
        <v>1169509.22</v>
      </c>
      <c r="G144" s="20">
        <f t="shared" ref="G144:K144" si="64">G149</f>
        <v>1169509.22</v>
      </c>
      <c r="H144" s="20">
        <f t="shared" ref="H144:I147" si="65">H149</f>
        <v>766226.69</v>
      </c>
      <c r="I144" s="20">
        <f t="shared" si="65"/>
        <v>766226.69</v>
      </c>
      <c r="J144" s="20">
        <f t="shared" si="64"/>
        <v>403282.53</v>
      </c>
      <c r="K144" s="20">
        <f t="shared" si="64"/>
        <v>403282.53</v>
      </c>
      <c r="L144" s="74"/>
      <c r="M144" s="74"/>
      <c r="N144" s="74"/>
      <c r="O144" s="74"/>
      <c r="P144" s="74"/>
      <c r="Q144" s="74"/>
      <c r="R144" s="74"/>
      <c r="S144" s="74"/>
      <c r="T144" s="10"/>
      <c r="U144" s="10"/>
    </row>
    <row r="145" spans="1:21" ht="12" customHeight="1">
      <c r="A145" s="74"/>
      <c r="B145" s="130"/>
      <c r="C145" s="100"/>
      <c r="D145" s="100"/>
      <c r="E145" s="13" t="s">
        <v>23</v>
      </c>
      <c r="F145" s="20">
        <f t="shared" ref="F145:K147" si="66">F150</f>
        <v>15227024.210000001</v>
      </c>
      <c r="G145" s="20">
        <f t="shared" si="66"/>
        <v>15198945.98</v>
      </c>
      <c r="H145" s="20">
        <f t="shared" si="65"/>
        <v>7563478.5599999996</v>
      </c>
      <c r="I145" s="20">
        <f t="shared" si="65"/>
        <v>7536578.0700000003</v>
      </c>
      <c r="J145" s="20">
        <f t="shared" si="66"/>
        <v>7663545.6500000004</v>
      </c>
      <c r="K145" s="20">
        <f t="shared" si="66"/>
        <v>7662367.9100000001</v>
      </c>
      <c r="L145" s="74"/>
      <c r="M145" s="74"/>
      <c r="N145" s="74"/>
      <c r="O145" s="74"/>
      <c r="P145" s="74"/>
      <c r="Q145" s="74"/>
      <c r="R145" s="74"/>
      <c r="S145" s="74"/>
      <c r="T145" s="10"/>
      <c r="U145" s="10"/>
    </row>
    <row r="146" spans="1:21" ht="12.75" customHeight="1">
      <c r="A146" s="74"/>
      <c r="B146" s="130"/>
      <c r="C146" s="100"/>
      <c r="D146" s="100"/>
      <c r="E146" s="13" t="s">
        <v>24</v>
      </c>
      <c r="F146" s="20">
        <f t="shared" si="66"/>
        <v>0</v>
      </c>
      <c r="G146" s="20">
        <f t="shared" si="66"/>
        <v>0</v>
      </c>
      <c r="H146" s="20">
        <f t="shared" si="65"/>
        <v>0</v>
      </c>
      <c r="I146" s="20">
        <f t="shared" si="65"/>
        <v>0</v>
      </c>
      <c r="J146" s="20">
        <f t="shared" si="66"/>
        <v>0</v>
      </c>
      <c r="K146" s="20">
        <f t="shared" si="66"/>
        <v>0</v>
      </c>
      <c r="L146" s="74"/>
      <c r="M146" s="74"/>
      <c r="N146" s="74"/>
      <c r="O146" s="74"/>
      <c r="P146" s="74"/>
      <c r="Q146" s="74"/>
      <c r="R146" s="74"/>
      <c r="S146" s="74"/>
      <c r="T146" s="10"/>
      <c r="U146" s="10"/>
    </row>
    <row r="147" spans="1:21" ht="15" customHeight="1">
      <c r="A147" s="75"/>
      <c r="B147" s="131"/>
      <c r="C147" s="101"/>
      <c r="D147" s="101"/>
      <c r="E147" s="13" t="s">
        <v>25</v>
      </c>
      <c r="F147" s="20">
        <f t="shared" si="66"/>
        <v>0</v>
      </c>
      <c r="G147" s="20">
        <f t="shared" si="66"/>
        <v>0</v>
      </c>
      <c r="H147" s="20">
        <f t="shared" si="65"/>
        <v>0</v>
      </c>
      <c r="I147" s="20">
        <f t="shared" si="65"/>
        <v>0</v>
      </c>
      <c r="J147" s="20">
        <f t="shared" si="66"/>
        <v>0</v>
      </c>
      <c r="K147" s="20">
        <f t="shared" si="66"/>
        <v>0</v>
      </c>
      <c r="L147" s="75"/>
      <c r="M147" s="75"/>
      <c r="N147" s="75"/>
      <c r="O147" s="75"/>
      <c r="P147" s="75"/>
      <c r="Q147" s="75"/>
      <c r="R147" s="75"/>
      <c r="S147" s="75"/>
      <c r="T147" s="10"/>
      <c r="U147" s="10"/>
    </row>
    <row r="148" spans="1:21" ht="12" customHeight="1">
      <c r="A148" s="111" t="s">
        <v>40</v>
      </c>
      <c r="B148" s="114" t="s">
        <v>108</v>
      </c>
      <c r="C148" s="99" t="s">
        <v>205</v>
      </c>
      <c r="D148" s="139" t="s">
        <v>220</v>
      </c>
      <c r="E148" s="19" t="s">
        <v>20</v>
      </c>
      <c r="F148" s="20">
        <f>F149+F150+F151+F152</f>
        <v>16396533.430000002</v>
      </c>
      <c r="G148" s="20">
        <f t="shared" ref="G148:K148" si="67">G149+G150+G151+G152</f>
        <v>16368455.200000001</v>
      </c>
      <c r="H148" s="21">
        <f>H149+H150+H151+H152</f>
        <v>8329705.25</v>
      </c>
      <c r="I148" s="21">
        <f>I149+I150+I151+I152</f>
        <v>8302804.7599999998</v>
      </c>
      <c r="J148" s="21">
        <f t="shared" si="67"/>
        <v>8066828.1800000006</v>
      </c>
      <c r="K148" s="21">
        <f t="shared" si="67"/>
        <v>8065650.4400000004</v>
      </c>
      <c r="L148" s="142" t="s">
        <v>109</v>
      </c>
      <c r="M148" s="73" t="s">
        <v>47</v>
      </c>
      <c r="N148" s="73">
        <f>(P148+R148)/2</f>
        <v>90</v>
      </c>
      <c r="O148" s="73">
        <f>(Q148+S148)/2</f>
        <v>100</v>
      </c>
      <c r="P148" s="73">
        <v>90</v>
      </c>
      <c r="Q148" s="73">
        <v>100</v>
      </c>
      <c r="R148" s="73">
        <v>90</v>
      </c>
      <c r="S148" s="73">
        <v>100</v>
      </c>
      <c r="T148" s="11"/>
      <c r="U148" s="11"/>
    </row>
    <row r="149" spans="1:21" ht="13">
      <c r="A149" s="112"/>
      <c r="B149" s="115"/>
      <c r="C149" s="100"/>
      <c r="D149" s="140"/>
      <c r="E149" s="13" t="s">
        <v>22</v>
      </c>
      <c r="F149" s="20">
        <f t="shared" ref="F149:G152" si="68">H149+J149</f>
        <v>1169509.22</v>
      </c>
      <c r="G149" s="20">
        <f t="shared" si="68"/>
        <v>1169509.22</v>
      </c>
      <c r="H149" s="21">
        <v>766226.69</v>
      </c>
      <c r="I149" s="21">
        <v>766226.69</v>
      </c>
      <c r="J149" s="21">
        <v>403282.53</v>
      </c>
      <c r="K149" s="21">
        <v>403282.53</v>
      </c>
      <c r="L149" s="143"/>
      <c r="M149" s="74"/>
      <c r="N149" s="74"/>
      <c r="O149" s="74"/>
      <c r="P149" s="74"/>
      <c r="Q149" s="74"/>
      <c r="R149" s="74"/>
      <c r="S149" s="74"/>
      <c r="T149" s="11"/>
      <c r="U149" s="11"/>
    </row>
    <row r="150" spans="1:21" ht="13">
      <c r="A150" s="112"/>
      <c r="B150" s="115"/>
      <c r="C150" s="100"/>
      <c r="D150" s="140"/>
      <c r="E150" s="13" t="s">
        <v>23</v>
      </c>
      <c r="F150" s="20">
        <f t="shared" si="68"/>
        <v>15227024.210000001</v>
      </c>
      <c r="G150" s="20">
        <f t="shared" si="68"/>
        <v>15198945.98</v>
      </c>
      <c r="H150" s="21">
        <v>7563478.5599999996</v>
      </c>
      <c r="I150" s="21">
        <v>7536578.0700000003</v>
      </c>
      <c r="J150" s="21">
        <v>7663545.6500000004</v>
      </c>
      <c r="K150" s="21">
        <v>7662367.9100000001</v>
      </c>
      <c r="L150" s="143"/>
      <c r="M150" s="74"/>
      <c r="N150" s="74"/>
      <c r="O150" s="74"/>
      <c r="P150" s="74"/>
      <c r="Q150" s="74"/>
      <c r="R150" s="74"/>
      <c r="S150" s="74"/>
      <c r="T150" s="11"/>
      <c r="U150" s="11"/>
    </row>
    <row r="151" spans="1:21" ht="14.25" customHeight="1">
      <c r="A151" s="112"/>
      <c r="B151" s="115"/>
      <c r="C151" s="100"/>
      <c r="D151" s="140"/>
      <c r="E151" s="13" t="s">
        <v>24</v>
      </c>
      <c r="F151" s="20">
        <f t="shared" si="68"/>
        <v>0</v>
      </c>
      <c r="G151" s="20">
        <f t="shared" si="68"/>
        <v>0</v>
      </c>
      <c r="H151" s="21">
        <v>0</v>
      </c>
      <c r="I151" s="21">
        <v>0</v>
      </c>
      <c r="J151" s="21">
        <v>0</v>
      </c>
      <c r="K151" s="21">
        <v>0</v>
      </c>
      <c r="L151" s="143"/>
      <c r="M151" s="74"/>
      <c r="N151" s="74"/>
      <c r="O151" s="74"/>
      <c r="P151" s="74"/>
      <c r="Q151" s="74"/>
      <c r="R151" s="74"/>
      <c r="S151" s="74"/>
      <c r="T151" s="11"/>
      <c r="U151" s="11"/>
    </row>
    <row r="152" spans="1:21" ht="13.5" customHeight="1">
      <c r="A152" s="113"/>
      <c r="B152" s="116"/>
      <c r="C152" s="101"/>
      <c r="D152" s="141"/>
      <c r="E152" s="13" t="s">
        <v>25</v>
      </c>
      <c r="F152" s="20">
        <f t="shared" si="68"/>
        <v>0</v>
      </c>
      <c r="G152" s="20">
        <f t="shared" si="68"/>
        <v>0</v>
      </c>
      <c r="H152" s="21">
        <v>0</v>
      </c>
      <c r="I152" s="21">
        <v>0</v>
      </c>
      <c r="J152" s="21">
        <v>0</v>
      </c>
      <c r="K152" s="21">
        <v>0</v>
      </c>
      <c r="L152" s="144"/>
      <c r="M152" s="75"/>
      <c r="N152" s="75"/>
      <c r="O152" s="75"/>
      <c r="P152" s="75"/>
      <c r="Q152" s="75"/>
      <c r="R152" s="75"/>
      <c r="S152" s="75"/>
      <c r="T152" s="11"/>
      <c r="U152" s="11"/>
    </row>
    <row r="153" spans="1:21" ht="12.75" customHeight="1">
      <c r="A153" s="102" t="s">
        <v>35</v>
      </c>
      <c r="B153" s="103"/>
      <c r="C153" s="73" t="s">
        <v>9</v>
      </c>
      <c r="D153" s="73" t="s">
        <v>9</v>
      </c>
      <c r="E153" s="22" t="s">
        <v>8</v>
      </c>
      <c r="F153" s="20">
        <f>F138</f>
        <v>16396533.430000002</v>
      </c>
      <c r="G153" s="20">
        <f t="shared" ref="G153:K153" si="69">G138</f>
        <v>16368455.200000001</v>
      </c>
      <c r="H153" s="20">
        <f t="shared" si="69"/>
        <v>8329705.25</v>
      </c>
      <c r="I153" s="20">
        <f t="shared" si="69"/>
        <v>8302804.7599999998</v>
      </c>
      <c r="J153" s="20">
        <f t="shared" si="69"/>
        <v>8066828.1800000006</v>
      </c>
      <c r="K153" s="20">
        <f t="shared" si="69"/>
        <v>8065650.4400000004</v>
      </c>
      <c r="L153" s="99" t="s">
        <v>9</v>
      </c>
      <c r="M153" s="73" t="s">
        <v>9</v>
      </c>
      <c r="N153" s="73" t="s">
        <v>9</v>
      </c>
      <c r="O153" s="73" t="s">
        <v>9</v>
      </c>
      <c r="P153" s="73" t="s">
        <v>9</v>
      </c>
      <c r="Q153" s="73" t="s">
        <v>9</v>
      </c>
      <c r="R153" s="73" t="s">
        <v>9</v>
      </c>
      <c r="S153" s="73" t="s">
        <v>9</v>
      </c>
      <c r="T153" s="6"/>
      <c r="U153" s="6"/>
    </row>
    <row r="154" spans="1:21" ht="14.25" customHeight="1">
      <c r="A154" s="104"/>
      <c r="B154" s="105"/>
      <c r="C154" s="74"/>
      <c r="D154" s="74"/>
      <c r="E154" s="13" t="s">
        <v>22</v>
      </c>
      <c r="F154" s="20">
        <f t="shared" ref="F154:G157" si="70">H154+J154</f>
        <v>1169509.22</v>
      </c>
      <c r="G154" s="20">
        <f t="shared" si="70"/>
        <v>1169509.22</v>
      </c>
      <c r="H154" s="20">
        <f t="shared" ref="H154:K154" si="71">H139</f>
        <v>766226.69</v>
      </c>
      <c r="I154" s="20">
        <f t="shared" si="71"/>
        <v>766226.69</v>
      </c>
      <c r="J154" s="20">
        <f t="shared" si="71"/>
        <v>403282.53</v>
      </c>
      <c r="K154" s="20">
        <f t="shared" si="71"/>
        <v>403282.53</v>
      </c>
      <c r="L154" s="100"/>
      <c r="M154" s="74"/>
      <c r="N154" s="74"/>
      <c r="O154" s="74"/>
      <c r="P154" s="74"/>
      <c r="Q154" s="74"/>
      <c r="R154" s="74"/>
      <c r="S154" s="74"/>
      <c r="T154" s="6"/>
      <c r="U154" s="6"/>
    </row>
    <row r="155" spans="1:21" ht="13.5" customHeight="1">
      <c r="A155" s="104"/>
      <c r="B155" s="105"/>
      <c r="C155" s="74"/>
      <c r="D155" s="74"/>
      <c r="E155" s="13" t="s">
        <v>23</v>
      </c>
      <c r="F155" s="20">
        <f t="shared" si="70"/>
        <v>15227024.210000001</v>
      </c>
      <c r="G155" s="20">
        <f t="shared" si="70"/>
        <v>15198945.98</v>
      </c>
      <c r="H155" s="20">
        <f t="shared" ref="H155:K157" si="72">H140</f>
        <v>7563478.5599999996</v>
      </c>
      <c r="I155" s="20">
        <f t="shared" si="72"/>
        <v>7536578.0700000003</v>
      </c>
      <c r="J155" s="20">
        <f t="shared" si="72"/>
        <v>7663545.6500000004</v>
      </c>
      <c r="K155" s="20">
        <f t="shared" si="72"/>
        <v>7662367.9100000001</v>
      </c>
      <c r="L155" s="100"/>
      <c r="M155" s="74"/>
      <c r="N155" s="74"/>
      <c r="O155" s="74"/>
      <c r="P155" s="74"/>
      <c r="Q155" s="74"/>
      <c r="R155" s="74"/>
      <c r="S155" s="74"/>
      <c r="T155" s="6"/>
      <c r="U155" s="6"/>
    </row>
    <row r="156" spans="1:21" ht="12.75" customHeight="1">
      <c r="A156" s="104"/>
      <c r="B156" s="105"/>
      <c r="C156" s="74"/>
      <c r="D156" s="74"/>
      <c r="E156" s="23" t="s">
        <v>24</v>
      </c>
      <c r="F156" s="20">
        <f t="shared" si="70"/>
        <v>0</v>
      </c>
      <c r="G156" s="20">
        <f t="shared" si="70"/>
        <v>0</v>
      </c>
      <c r="H156" s="20">
        <f t="shared" si="72"/>
        <v>0</v>
      </c>
      <c r="I156" s="20">
        <f t="shared" si="72"/>
        <v>0</v>
      </c>
      <c r="J156" s="20">
        <f t="shared" si="72"/>
        <v>0</v>
      </c>
      <c r="K156" s="20">
        <f t="shared" si="72"/>
        <v>0</v>
      </c>
      <c r="L156" s="100"/>
      <c r="M156" s="74"/>
      <c r="N156" s="74"/>
      <c r="O156" s="74"/>
      <c r="P156" s="74"/>
      <c r="Q156" s="74"/>
      <c r="R156" s="74"/>
      <c r="S156" s="74"/>
      <c r="T156" s="6"/>
      <c r="U156" s="6"/>
    </row>
    <row r="157" spans="1:21" ht="15" customHeight="1">
      <c r="A157" s="106"/>
      <c r="B157" s="107"/>
      <c r="C157" s="75"/>
      <c r="D157" s="75"/>
      <c r="E157" s="13" t="s">
        <v>25</v>
      </c>
      <c r="F157" s="20">
        <f t="shared" si="70"/>
        <v>0</v>
      </c>
      <c r="G157" s="20">
        <f t="shared" si="70"/>
        <v>0</v>
      </c>
      <c r="H157" s="20">
        <f t="shared" si="72"/>
        <v>0</v>
      </c>
      <c r="I157" s="20">
        <f t="shared" si="72"/>
        <v>0</v>
      </c>
      <c r="J157" s="20">
        <f t="shared" si="72"/>
        <v>0</v>
      </c>
      <c r="K157" s="20">
        <f t="shared" si="72"/>
        <v>0</v>
      </c>
      <c r="L157" s="101"/>
      <c r="M157" s="75"/>
      <c r="N157" s="75"/>
      <c r="O157" s="75"/>
      <c r="P157" s="75"/>
      <c r="Q157" s="75"/>
      <c r="R157" s="75"/>
      <c r="S157" s="75"/>
      <c r="T157" s="6"/>
      <c r="U157" s="6"/>
    </row>
    <row r="158" spans="1:21" ht="15" customHeight="1">
      <c r="A158" s="95" t="s">
        <v>110</v>
      </c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10"/>
      <c r="U158" s="10"/>
    </row>
    <row r="159" spans="1:21" ht="15" customHeight="1">
      <c r="A159" s="97" t="s">
        <v>111</v>
      </c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10"/>
      <c r="U159" s="10"/>
    </row>
    <row r="160" spans="1:21" ht="15" customHeight="1">
      <c r="A160" s="97" t="s">
        <v>112</v>
      </c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10"/>
      <c r="U160" s="10"/>
    </row>
    <row r="161" spans="1:21" ht="2.25" hidden="1" customHeight="1">
      <c r="T161" s="10"/>
      <c r="U161" s="10"/>
    </row>
    <row r="162" spans="1:21" ht="21" customHeight="1">
      <c r="A162" s="73">
        <v>1</v>
      </c>
      <c r="B162" s="132" t="s">
        <v>113</v>
      </c>
      <c r="C162" s="99" t="s">
        <v>9</v>
      </c>
      <c r="D162" s="99" t="s">
        <v>9</v>
      </c>
      <c r="E162" s="19" t="s">
        <v>20</v>
      </c>
      <c r="F162" s="20">
        <f>F167</f>
        <v>97351113.370000005</v>
      </c>
      <c r="G162" s="20">
        <f t="shared" ref="G162:K162" si="73">G167</f>
        <v>97132912.780000001</v>
      </c>
      <c r="H162" s="20">
        <f t="shared" ref="H162:I166" si="74">H167</f>
        <v>44516072.32</v>
      </c>
      <c r="I162" s="20">
        <f t="shared" si="74"/>
        <v>44383851.75</v>
      </c>
      <c r="J162" s="20">
        <f t="shared" si="73"/>
        <v>52835041.050000004</v>
      </c>
      <c r="K162" s="20">
        <f t="shared" si="73"/>
        <v>52749061.030000001</v>
      </c>
      <c r="L162" s="99" t="s">
        <v>9</v>
      </c>
      <c r="M162" s="99" t="s">
        <v>9</v>
      </c>
      <c r="N162" s="99" t="s">
        <v>9</v>
      </c>
      <c r="O162" s="99" t="s">
        <v>9</v>
      </c>
      <c r="P162" s="99" t="s">
        <v>9</v>
      </c>
      <c r="Q162" s="99" t="s">
        <v>9</v>
      </c>
      <c r="R162" s="99" t="s">
        <v>9</v>
      </c>
      <c r="S162" s="99" t="s">
        <v>9</v>
      </c>
      <c r="T162" s="10"/>
      <c r="U162" s="10"/>
    </row>
    <row r="163" spans="1:21" ht="21.75" customHeight="1">
      <c r="A163" s="74"/>
      <c r="B163" s="133"/>
      <c r="C163" s="100"/>
      <c r="D163" s="100"/>
      <c r="E163" s="13" t="s">
        <v>22</v>
      </c>
      <c r="F163" s="20">
        <f t="shared" ref="F163:K163" si="75">F168</f>
        <v>94115305.650000006</v>
      </c>
      <c r="G163" s="20">
        <f t="shared" si="75"/>
        <v>93941597.219999999</v>
      </c>
      <c r="H163" s="20">
        <f t="shared" si="74"/>
        <v>42953803.729999997</v>
      </c>
      <c r="I163" s="20">
        <f t="shared" si="74"/>
        <v>42859930.689999998</v>
      </c>
      <c r="J163" s="20">
        <f t="shared" si="75"/>
        <v>51161501.920000002</v>
      </c>
      <c r="K163" s="20">
        <f t="shared" si="75"/>
        <v>51081666.530000001</v>
      </c>
      <c r="L163" s="100"/>
      <c r="M163" s="100"/>
      <c r="N163" s="100"/>
      <c r="O163" s="100"/>
      <c r="P163" s="100"/>
      <c r="Q163" s="100"/>
      <c r="R163" s="100"/>
      <c r="S163" s="100"/>
      <c r="T163" s="10"/>
      <c r="U163" s="10"/>
    </row>
    <row r="164" spans="1:21" ht="18.75" customHeight="1">
      <c r="A164" s="74"/>
      <c r="B164" s="133"/>
      <c r="C164" s="100"/>
      <c r="D164" s="100"/>
      <c r="E164" s="13" t="s">
        <v>23</v>
      </c>
      <c r="F164" s="20">
        <f t="shared" ref="F164:K164" si="76">F169</f>
        <v>3176260.08</v>
      </c>
      <c r="G164" s="20">
        <f t="shared" si="76"/>
        <v>3131767.92</v>
      </c>
      <c r="H164" s="20">
        <f t="shared" si="74"/>
        <v>1562268.59</v>
      </c>
      <c r="I164" s="20">
        <f t="shared" si="74"/>
        <v>1523921.06</v>
      </c>
      <c r="J164" s="20">
        <f t="shared" si="76"/>
        <v>1613991.49</v>
      </c>
      <c r="K164" s="20">
        <f t="shared" si="76"/>
        <v>1607846.86</v>
      </c>
      <c r="L164" s="100"/>
      <c r="M164" s="100"/>
      <c r="N164" s="100"/>
      <c r="O164" s="100"/>
      <c r="P164" s="100"/>
      <c r="Q164" s="100"/>
      <c r="R164" s="100"/>
      <c r="S164" s="100"/>
      <c r="T164" s="10"/>
      <c r="U164" s="10"/>
    </row>
    <row r="165" spans="1:21" ht="14.25" customHeight="1">
      <c r="A165" s="74"/>
      <c r="B165" s="133"/>
      <c r="C165" s="100"/>
      <c r="D165" s="100"/>
      <c r="E165" s="13" t="s">
        <v>24</v>
      </c>
      <c r="F165" s="20">
        <f t="shared" ref="F165:K165" si="77">F170</f>
        <v>59547.64</v>
      </c>
      <c r="G165" s="20">
        <f t="shared" si="77"/>
        <v>59547.64</v>
      </c>
      <c r="H165" s="20">
        <f t="shared" si="74"/>
        <v>0</v>
      </c>
      <c r="I165" s="20">
        <f t="shared" si="74"/>
        <v>0</v>
      </c>
      <c r="J165" s="20">
        <f t="shared" si="77"/>
        <v>59547.64</v>
      </c>
      <c r="K165" s="20">
        <f t="shared" si="77"/>
        <v>59547.64</v>
      </c>
      <c r="L165" s="100"/>
      <c r="M165" s="100"/>
      <c r="N165" s="100"/>
      <c r="O165" s="100"/>
      <c r="P165" s="100"/>
      <c r="Q165" s="100"/>
      <c r="R165" s="100"/>
      <c r="S165" s="100"/>
      <c r="T165" s="10"/>
      <c r="U165" s="10"/>
    </row>
    <row r="166" spans="1:21" ht="15.75" customHeight="1">
      <c r="A166" s="75"/>
      <c r="B166" s="134"/>
      <c r="C166" s="101"/>
      <c r="D166" s="101"/>
      <c r="E166" s="13" t="s">
        <v>25</v>
      </c>
      <c r="F166" s="20">
        <f t="shared" ref="F166:K166" si="78">F171</f>
        <v>0</v>
      </c>
      <c r="G166" s="20">
        <f t="shared" si="78"/>
        <v>0</v>
      </c>
      <c r="H166" s="20">
        <f t="shared" si="74"/>
        <v>0</v>
      </c>
      <c r="I166" s="20">
        <f t="shared" si="74"/>
        <v>0</v>
      </c>
      <c r="J166" s="20">
        <f t="shared" si="78"/>
        <v>0</v>
      </c>
      <c r="K166" s="20">
        <f t="shared" si="78"/>
        <v>0</v>
      </c>
      <c r="L166" s="101"/>
      <c r="M166" s="101"/>
      <c r="N166" s="101"/>
      <c r="O166" s="101"/>
      <c r="P166" s="101"/>
      <c r="Q166" s="101"/>
      <c r="R166" s="101"/>
      <c r="S166" s="101"/>
      <c r="T166" s="10"/>
      <c r="U166" s="10"/>
    </row>
    <row r="167" spans="1:21" ht="15" customHeight="1">
      <c r="A167" s="73" t="s">
        <v>37</v>
      </c>
      <c r="B167" s="129" t="s">
        <v>114</v>
      </c>
      <c r="C167" s="99" t="s">
        <v>9</v>
      </c>
      <c r="D167" s="99" t="s">
        <v>9</v>
      </c>
      <c r="E167" s="26" t="s">
        <v>20</v>
      </c>
      <c r="F167" s="20">
        <f t="shared" ref="F167:K167" si="79">F168+F169+F170+F171</f>
        <v>97351113.370000005</v>
      </c>
      <c r="G167" s="20">
        <f t="shared" si="79"/>
        <v>97132912.780000001</v>
      </c>
      <c r="H167" s="20">
        <f>H168+H169+H170+H171</f>
        <v>44516072.32</v>
      </c>
      <c r="I167" s="20">
        <f>I168+I169+I170+I171</f>
        <v>44383851.75</v>
      </c>
      <c r="J167" s="20">
        <f t="shared" si="79"/>
        <v>52835041.050000004</v>
      </c>
      <c r="K167" s="20">
        <f t="shared" si="79"/>
        <v>52749061.030000001</v>
      </c>
      <c r="L167" s="99" t="s">
        <v>9</v>
      </c>
      <c r="M167" s="99" t="s">
        <v>9</v>
      </c>
      <c r="N167" s="99" t="s">
        <v>9</v>
      </c>
      <c r="O167" s="99" t="s">
        <v>9</v>
      </c>
      <c r="P167" s="99" t="s">
        <v>9</v>
      </c>
      <c r="Q167" s="99" t="s">
        <v>9</v>
      </c>
      <c r="R167" s="99" t="s">
        <v>9</v>
      </c>
      <c r="S167" s="99" t="s">
        <v>9</v>
      </c>
      <c r="T167" s="10"/>
      <c r="U167" s="10"/>
    </row>
    <row r="168" spans="1:21" ht="12.75" customHeight="1">
      <c r="A168" s="74"/>
      <c r="B168" s="130"/>
      <c r="C168" s="100"/>
      <c r="D168" s="100"/>
      <c r="E168" s="13" t="s">
        <v>22</v>
      </c>
      <c r="F168" s="20">
        <f t="shared" ref="F168:G171" si="80">H168+J168</f>
        <v>94115305.650000006</v>
      </c>
      <c r="G168" s="20">
        <f t="shared" si="80"/>
        <v>93941597.219999999</v>
      </c>
      <c r="H168" s="20">
        <v>42953803.729999997</v>
      </c>
      <c r="I168" s="20">
        <v>42859930.689999998</v>
      </c>
      <c r="J168" s="20">
        <v>51161501.920000002</v>
      </c>
      <c r="K168" s="20">
        <v>51081666.530000001</v>
      </c>
      <c r="L168" s="100"/>
      <c r="M168" s="100"/>
      <c r="N168" s="100"/>
      <c r="O168" s="100"/>
      <c r="P168" s="100"/>
      <c r="Q168" s="100"/>
      <c r="R168" s="100"/>
      <c r="S168" s="100"/>
      <c r="T168" s="10"/>
      <c r="U168" s="10"/>
    </row>
    <row r="169" spans="1:21" ht="12" customHeight="1">
      <c r="A169" s="74"/>
      <c r="B169" s="130"/>
      <c r="C169" s="100"/>
      <c r="D169" s="100"/>
      <c r="E169" s="13" t="s">
        <v>23</v>
      </c>
      <c r="F169" s="20">
        <f t="shared" si="80"/>
        <v>3176260.08</v>
      </c>
      <c r="G169" s="20">
        <f t="shared" si="80"/>
        <v>3131767.92</v>
      </c>
      <c r="H169" s="20">
        <v>1562268.59</v>
      </c>
      <c r="I169" s="20">
        <v>1523921.06</v>
      </c>
      <c r="J169" s="20">
        <v>1613991.49</v>
      </c>
      <c r="K169" s="20">
        <v>1607846.86</v>
      </c>
      <c r="L169" s="100"/>
      <c r="M169" s="100"/>
      <c r="N169" s="100"/>
      <c r="O169" s="100"/>
      <c r="P169" s="100"/>
      <c r="Q169" s="100"/>
      <c r="R169" s="100"/>
      <c r="S169" s="100"/>
      <c r="T169" s="10"/>
      <c r="U169" s="10"/>
    </row>
    <row r="170" spans="1:21" ht="12.75" customHeight="1">
      <c r="A170" s="74"/>
      <c r="B170" s="130"/>
      <c r="C170" s="100"/>
      <c r="D170" s="100"/>
      <c r="E170" s="13" t="s">
        <v>24</v>
      </c>
      <c r="F170" s="20">
        <f t="shared" si="80"/>
        <v>59547.64</v>
      </c>
      <c r="G170" s="20">
        <f t="shared" si="80"/>
        <v>59547.64</v>
      </c>
      <c r="H170" s="20">
        <v>0</v>
      </c>
      <c r="I170" s="20">
        <v>0</v>
      </c>
      <c r="J170" s="20">
        <v>59547.64</v>
      </c>
      <c r="K170" s="20">
        <v>59547.64</v>
      </c>
      <c r="L170" s="100"/>
      <c r="M170" s="100"/>
      <c r="N170" s="100"/>
      <c r="O170" s="100"/>
      <c r="P170" s="100"/>
      <c r="Q170" s="100"/>
      <c r="R170" s="100"/>
      <c r="S170" s="100"/>
      <c r="T170" s="10"/>
      <c r="U170" s="10"/>
    </row>
    <row r="171" spans="1:21" ht="15" customHeight="1">
      <c r="A171" s="75"/>
      <c r="B171" s="131"/>
      <c r="C171" s="101"/>
      <c r="D171" s="101"/>
      <c r="E171" s="13" t="s">
        <v>25</v>
      </c>
      <c r="F171" s="20">
        <f t="shared" si="80"/>
        <v>0</v>
      </c>
      <c r="G171" s="20">
        <f t="shared" si="80"/>
        <v>0</v>
      </c>
      <c r="H171" s="20">
        <v>0</v>
      </c>
      <c r="I171" s="20">
        <v>0</v>
      </c>
      <c r="J171" s="20">
        <v>0</v>
      </c>
      <c r="K171" s="20">
        <v>0</v>
      </c>
      <c r="L171" s="101"/>
      <c r="M171" s="101"/>
      <c r="N171" s="101"/>
      <c r="O171" s="101"/>
      <c r="P171" s="101"/>
      <c r="Q171" s="101"/>
      <c r="R171" s="101"/>
      <c r="S171" s="101"/>
      <c r="T171" s="10"/>
      <c r="U171" s="10"/>
    </row>
    <row r="172" spans="1:21" s="40" customFormat="1" ht="37.5" customHeight="1">
      <c r="A172" s="88" t="s">
        <v>40</v>
      </c>
      <c r="B172" s="91" t="s">
        <v>239</v>
      </c>
      <c r="C172" s="63"/>
      <c r="D172" s="63"/>
      <c r="E172" s="41" t="s">
        <v>20</v>
      </c>
      <c r="F172" s="42">
        <f t="shared" ref="F172:G201" si="81">H172+J172</f>
        <v>40397004.950000003</v>
      </c>
      <c r="G172" s="42">
        <f t="shared" si="81"/>
        <v>40397004.950000003</v>
      </c>
      <c r="H172" s="43">
        <f t="shared" ref="H172:J172" si="82">H173+H174</f>
        <v>18109400.600000001</v>
      </c>
      <c r="I172" s="43">
        <f t="shared" si="82"/>
        <v>18109400.600000001</v>
      </c>
      <c r="J172" s="43">
        <f t="shared" si="82"/>
        <v>22287604.350000001</v>
      </c>
      <c r="K172" s="43">
        <f t="shared" ref="K172" si="83">K173+K174</f>
        <v>22287604.350000001</v>
      </c>
      <c r="L172" s="67" t="s">
        <v>115</v>
      </c>
      <c r="M172" s="67" t="s">
        <v>240</v>
      </c>
      <c r="N172" s="67">
        <f>P172+R172</f>
        <v>50</v>
      </c>
      <c r="O172" s="67">
        <f>Q172+S172</f>
        <v>49</v>
      </c>
      <c r="P172" s="70">
        <v>24</v>
      </c>
      <c r="Q172" s="70">
        <v>23</v>
      </c>
      <c r="R172" s="70">
        <v>26</v>
      </c>
      <c r="S172" s="73">
        <v>26</v>
      </c>
      <c r="T172" s="10"/>
      <c r="U172" s="10"/>
    </row>
    <row r="173" spans="1:21" s="40" customFormat="1" ht="28.5" customHeight="1">
      <c r="A173" s="89"/>
      <c r="B173" s="92"/>
      <c r="C173" s="63"/>
      <c r="D173" s="63"/>
      <c r="E173" s="44" t="s">
        <v>241</v>
      </c>
      <c r="F173" s="42">
        <f t="shared" si="81"/>
        <v>40397004.950000003</v>
      </c>
      <c r="G173" s="42">
        <f t="shared" si="81"/>
        <v>40397004.950000003</v>
      </c>
      <c r="H173" s="45">
        <v>18109400.600000001</v>
      </c>
      <c r="I173" s="45">
        <v>18109400.600000001</v>
      </c>
      <c r="J173" s="45">
        <v>22287604.350000001</v>
      </c>
      <c r="K173" s="45">
        <v>22287604.350000001</v>
      </c>
      <c r="L173" s="68"/>
      <c r="M173" s="68"/>
      <c r="N173" s="68"/>
      <c r="O173" s="68"/>
      <c r="P173" s="71"/>
      <c r="Q173" s="71"/>
      <c r="R173" s="71"/>
      <c r="S173" s="74"/>
      <c r="T173" s="10"/>
      <c r="U173" s="10"/>
    </row>
    <row r="174" spans="1:21" s="40" customFormat="1" ht="21.75" customHeight="1">
      <c r="A174" s="90"/>
      <c r="B174" s="93"/>
      <c r="C174" s="63"/>
      <c r="D174" s="63"/>
      <c r="E174" s="46" t="s">
        <v>242</v>
      </c>
      <c r="F174" s="42">
        <f t="shared" si="81"/>
        <v>0</v>
      </c>
      <c r="G174" s="42">
        <f t="shared" si="81"/>
        <v>0</v>
      </c>
      <c r="H174" s="43">
        <v>0</v>
      </c>
      <c r="I174" s="43">
        <v>0</v>
      </c>
      <c r="J174" s="47">
        <v>0</v>
      </c>
      <c r="K174" s="47">
        <v>0</v>
      </c>
      <c r="L174" s="69"/>
      <c r="M174" s="69"/>
      <c r="N174" s="69"/>
      <c r="O174" s="69"/>
      <c r="P174" s="72"/>
      <c r="Q174" s="72"/>
      <c r="R174" s="72"/>
      <c r="S174" s="75"/>
      <c r="T174" s="10"/>
      <c r="U174" s="10"/>
    </row>
    <row r="175" spans="1:21" s="40" customFormat="1" ht="15" customHeight="1">
      <c r="A175" s="88" t="s">
        <v>41</v>
      </c>
      <c r="B175" s="117" t="s">
        <v>243</v>
      </c>
      <c r="C175" s="63"/>
      <c r="D175" s="63"/>
      <c r="E175" s="41" t="s">
        <v>20</v>
      </c>
      <c r="F175" s="42">
        <f t="shared" si="81"/>
        <v>4872542.18</v>
      </c>
      <c r="G175" s="42">
        <f t="shared" si="81"/>
        <v>4872542.18</v>
      </c>
      <c r="H175" s="43">
        <f t="shared" ref="H175:J175" si="84">H176+H177</f>
        <v>2272334.5099999998</v>
      </c>
      <c r="I175" s="43">
        <f t="shared" ref="I175" si="85">I176+I177</f>
        <v>2272334.5099999998</v>
      </c>
      <c r="J175" s="43">
        <f t="shared" si="84"/>
        <v>2600207.67</v>
      </c>
      <c r="K175" s="43">
        <f t="shared" ref="K175" si="86">K176+K177</f>
        <v>2600207.67</v>
      </c>
      <c r="L175" s="67" t="s">
        <v>244</v>
      </c>
      <c r="M175" s="67" t="s">
        <v>240</v>
      </c>
      <c r="N175" s="67">
        <f>P175+R175</f>
        <v>62</v>
      </c>
      <c r="O175" s="67">
        <f>Q175+S175</f>
        <v>62</v>
      </c>
      <c r="P175" s="70">
        <v>31</v>
      </c>
      <c r="Q175" s="70">
        <v>31</v>
      </c>
      <c r="R175" s="70">
        <v>31</v>
      </c>
      <c r="S175" s="73">
        <v>31</v>
      </c>
      <c r="T175" s="10"/>
      <c r="U175" s="10"/>
    </row>
    <row r="176" spans="1:21" s="40" customFormat="1" ht="21" customHeight="1">
      <c r="A176" s="89"/>
      <c r="B176" s="118"/>
      <c r="C176" s="63"/>
      <c r="D176" s="63"/>
      <c r="E176" s="44" t="s">
        <v>241</v>
      </c>
      <c r="F176" s="42">
        <f t="shared" si="81"/>
        <v>4872542.18</v>
      </c>
      <c r="G176" s="42">
        <f t="shared" si="81"/>
        <v>4872542.18</v>
      </c>
      <c r="H176" s="52">
        <v>2272334.5099999998</v>
      </c>
      <c r="I176" s="52">
        <v>2272334.5099999998</v>
      </c>
      <c r="J176" s="52">
        <v>2600207.67</v>
      </c>
      <c r="K176" s="52">
        <v>2600207.67</v>
      </c>
      <c r="L176" s="68"/>
      <c r="M176" s="68"/>
      <c r="N176" s="68"/>
      <c r="O176" s="68"/>
      <c r="P176" s="71"/>
      <c r="Q176" s="71"/>
      <c r="R176" s="71"/>
      <c r="S176" s="74"/>
      <c r="T176" s="10"/>
      <c r="U176" s="10"/>
    </row>
    <row r="177" spans="1:21" s="40" customFormat="1" ht="21" customHeight="1">
      <c r="A177" s="90"/>
      <c r="B177" s="119"/>
      <c r="C177" s="63"/>
      <c r="D177" s="63"/>
      <c r="E177" s="46" t="s">
        <v>242</v>
      </c>
      <c r="F177" s="42">
        <f t="shared" si="81"/>
        <v>0</v>
      </c>
      <c r="G177" s="42">
        <f t="shared" si="81"/>
        <v>0</v>
      </c>
      <c r="H177" s="43">
        <v>0</v>
      </c>
      <c r="I177" s="43">
        <v>0</v>
      </c>
      <c r="J177" s="47">
        <v>0</v>
      </c>
      <c r="K177" s="47">
        <v>0</v>
      </c>
      <c r="L177" s="69"/>
      <c r="M177" s="69"/>
      <c r="N177" s="69"/>
      <c r="O177" s="69"/>
      <c r="P177" s="72"/>
      <c r="Q177" s="72"/>
      <c r="R177" s="72"/>
      <c r="S177" s="75"/>
      <c r="T177" s="10"/>
      <c r="U177" s="10"/>
    </row>
    <row r="178" spans="1:21" s="40" customFormat="1" ht="15" customHeight="1">
      <c r="A178" s="88" t="s">
        <v>42</v>
      </c>
      <c r="B178" s="91" t="s">
        <v>245</v>
      </c>
      <c r="C178" s="63"/>
      <c r="D178" s="63"/>
      <c r="E178" s="41" t="s">
        <v>20</v>
      </c>
      <c r="F178" s="42">
        <f t="shared" si="81"/>
        <v>168000</v>
      </c>
      <c r="G178" s="42">
        <f t="shared" si="81"/>
        <v>168000</v>
      </c>
      <c r="H178" s="43">
        <f t="shared" ref="H178:J178" si="87">H179+H180</f>
        <v>84000</v>
      </c>
      <c r="I178" s="43">
        <f t="shared" ref="I178" si="88">I179+I180</f>
        <v>84000</v>
      </c>
      <c r="J178" s="43">
        <f t="shared" si="87"/>
        <v>84000</v>
      </c>
      <c r="K178" s="43">
        <f t="shared" ref="K178" si="89">K179+K180</f>
        <v>84000</v>
      </c>
      <c r="L178" s="67" t="s">
        <v>117</v>
      </c>
      <c r="M178" s="67" t="s">
        <v>240</v>
      </c>
      <c r="N178" s="67">
        <f>P178+R178</f>
        <v>14</v>
      </c>
      <c r="O178" s="67">
        <f>Q178+S178</f>
        <v>14</v>
      </c>
      <c r="P178" s="70">
        <v>7</v>
      </c>
      <c r="Q178" s="70">
        <v>7</v>
      </c>
      <c r="R178" s="70">
        <v>7</v>
      </c>
      <c r="S178" s="73">
        <v>7</v>
      </c>
      <c r="T178" s="10"/>
      <c r="U178" s="10"/>
    </row>
    <row r="179" spans="1:21" s="40" customFormat="1" ht="15" customHeight="1">
      <c r="A179" s="89"/>
      <c r="B179" s="92"/>
      <c r="C179" s="63"/>
      <c r="D179" s="63"/>
      <c r="E179" s="44" t="s">
        <v>241</v>
      </c>
      <c r="F179" s="42">
        <f t="shared" si="81"/>
        <v>168000</v>
      </c>
      <c r="G179" s="42">
        <f t="shared" si="81"/>
        <v>168000</v>
      </c>
      <c r="H179" s="43">
        <v>84000</v>
      </c>
      <c r="I179" s="43">
        <v>84000</v>
      </c>
      <c r="J179" s="43">
        <v>84000</v>
      </c>
      <c r="K179" s="43">
        <v>84000</v>
      </c>
      <c r="L179" s="68"/>
      <c r="M179" s="68"/>
      <c r="N179" s="68"/>
      <c r="O179" s="68"/>
      <c r="P179" s="71"/>
      <c r="Q179" s="71"/>
      <c r="R179" s="71"/>
      <c r="S179" s="74"/>
      <c r="T179" s="10"/>
      <c r="U179" s="10"/>
    </row>
    <row r="180" spans="1:21" s="40" customFormat="1" ht="15" customHeight="1">
      <c r="A180" s="90"/>
      <c r="B180" s="93"/>
      <c r="C180" s="63"/>
      <c r="D180" s="63"/>
      <c r="E180" s="46" t="s">
        <v>242</v>
      </c>
      <c r="F180" s="42">
        <f t="shared" si="81"/>
        <v>0</v>
      </c>
      <c r="G180" s="42">
        <f t="shared" si="81"/>
        <v>0</v>
      </c>
      <c r="H180" s="43">
        <v>0</v>
      </c>
      <c r="I180" s="43">
        <v>0</v>
      </c>
      <c r="J180" s="47">
        <v>0</v>
      </c>
      <c r="K180" s="47">
        <v>0</v>
      </c>
      <c r="L180" s="69"/>
      <c r="M180" s="69"/>
      <c r="N180" s="69"/>
      <c r="O180" s="69"/>
      <c r="P180" s="72"/>
      <c r="Q180" s="72"/>
      <c r="R180" s="72"/>
      <c r="S180" s="75"/>
      <c r="T180" s="10"/>
      <c r="U180" s="10"/>
    </row>
    <row r="181" spans="1:21" s="40" customFormat="1" ht="15" customHeight="1">
      <c r="A181" s="88" t="s">
        <v>57</v>
      </c>
      <c r="B181" s="91" t="s">
        <v>246</v>
      </c>
      <c r="C181" s="63"/>
      <c r="D181" s="63"/>
      <c r="E181" s="41" t="s">
        <v>20</v>
      </c>
      <c r="F181" s="42">
        <f t="shared" si="81"/>
        <v>107000</v>
      </c>
      <c r="G181" s="42">
        <f t="shared" si="81"/>
        <v>107001</v>
      </c>
      <c r="H181" s="43">
        <f t="shared" ref="H181:J181" si="90">H182+H183</f>
        <v>53000</v>
      </c>
      <c r="I181" s="43">
        <f t="shared" ref="I181" si="91">I182+I183</f>
        <v>53000</v>
      </c>
      <c r="J181" s="43">
        <f t="shared" si="90"/>
        <v>54000</v>
      </c>
      <c r="K181" s="43">
        <f t="shared" ref="K181" si="92">K182+K183</f>
        <v>54001</v>
      </c>
      <c r="L181" s="67" t="s">
        <v>118</v>
      </c>
      <c r="M181" s="67" t="s">
        <v>240</v>
      </c>
      <c r="N181" s="67">
        <f>P181+R181</f>
        <v>24</v>
      </c>
      <c r="O181" s="67">
        <f>Q181+S181</f>
        <v>24</v>
      </c>
      <c r="P181" s="67">
        <v>13</v>
      </c>
      <c r="Q181" s="67">
        <v>13</v>
      </c>
      <c r="R181" s="70">
        <v>11</v>
      </c>
      <c r="S181" s="73">
        <v>11</v>
      </c>
      <c r="T181" s="10"/>
      <c r="U181" s="10"/>
    </row>
    <row r="182" spans="1:21" s="40" customFormat="1" ht="15" customHeight="1">
      <c r="A182" s="89"/>
      <c r="B182" s="92"/>
      <c r="C182" s="63"/>
      <c r="D182" s="63"/>
      <c r="E182" s="44" t="s">
        <v>241</v>
      </c>
      <c r="F182" s="42">
        <f t="shared" si="81"/>
        <v>107000</v>
      </c>
      <c r="G182" s="42">
        <f t="shared" si="81"/>
        <v>107001</v>
      </c>
      <c r="H182" s="43">
        <v>53000</v>
      </c>
      <c r="I182" s="43">
        <v>53000</v>
      </c>
      <c r="J182" s="43">
        <v>54000</v>
      </c>
      <c r="K182" s="43">
        <v>54001</v>
      </c>
      <c r="L182" s="68"/>
      <c r="M182" s="68"/>
      <c r="N182" s="68"/>
      <c r="O182" s="68"/>
      <c r="P182" s="68"/>
      <c r="Q182" s="68"/>
      <c r="R182" s="71"/>
      <c r="S182" s="74"/>
      <c r="T182" s="10"/>
      <c r="U182" s="10"/>
    </row>
    <row r="183" spans="1:21" s="40" customFormat="1" ht="15" customHeight="1">
      <c r="A183" s="90"/>
      <c r="B183" s="93"/>
      <c r="C183" s="63"/>
      <c r="D183" s="63"/>
      <c r="E183" s="46" t="s">
        <v>242</v>
      </c>
      <c r="F183" s="42">
        <f t="shared" si="81"/>
        <v>0</v>
      </c>
      <c r="G183" s="42">
        <f t="shared" si="81"/>
        <v>0</v>
      </c>
      <c r="H183" s="43">
        <v>0</v>
      </c>
      <c r="I183" s="43">
        <v>0</v>
      </c>
      <c r="J183" s="47">
        <v>0</v>
      </c>
      <c r="K183" s="47">
        <v>0</v>
      </c>
      <c r="L183" s="69"/>
      <c r="M183" s="69"/>
      <c r="N183" s="69"/>
      <c r="O183" s="69"/>
      <c r="P183" s="69"/>
      <c r="Q183" s="69"/>
      <c r="R183" s="72"/>
      <c r="S183" s="75"/>
      <c r="T183" s="10"/>
      <c r="U183" s="10"/>
    </row>
    <row r="184" spans="1:21" s="40" customFormat="1" ht="15" customHeight="1">
      <c r="A184" s="88" t="s">
        <v>247</v>
      </c>
      <c r="B184" s="91" t="s">
        <v>248</v>
      </c>
      <c r="C184" s="63"/>
      <c r="D184" s="63"/>
      <c r="E184" s="41" t="s">
        <v>20</v>
      </c>
      <c r="F184" s="42">
        <f t="shared" si="81"/>
        <v>44715884.980000004</v>
      </c>
      <c r="G184" s="42">
        <f t="shared" si="81"/>
        <v>44715884.980000004</v>
      </c>
      <c r="H184" s="43">
        <f t="shared" ref="H184:J184" si="93">H185+H186</f>
        <v>20022925.789999999</v>
      </c>
      <c r="I184" s="43">
        <f t="shared" ref="I184" si="94">I185+I186</f>
        <v>20022925.789999999</v>
      </c>
      <c r="J184" s="43">
        <f t="shared" si="93"/>
        <v>24692959.190000001</v>
      </c>
      <c r="K184" s="43">
        <f t="shared" ref="K184" si="95">K185+K186</f>
        <v>24692959.190000001</v>
      </c>
      <c r="L184" s="67" t="s">
        <v>119</v>
      </c>
      <c r="M184" s="67" t="s">
        <v>47</v>
      </c>
      <c r="N184" s="67">
        <f>P184+R184</f>
        <v>93</v>
      </c>
      <c r="O184" s="67">
        <f>Q184+S184</f>
        <v>92</v>
      </c>
      <c r="P184" s="70">
        <v>45</v>
      </c>
      <c r="Q184" s="70">
        <v>45</v>
      </c>
      <c r="R184" s="70">
        <v>48</v>
      </c>
      <c r="S184" s="73">
        <v>47</v>
      </c>
      <c r="T184" s="10"/>
      <c r="U184" s="10"/>
    </row>
    <row r="185" spans="1:21" s="40" customFormat="1" ht="15" customHeight="1">
      <c r="A185" s="89"/>
      <c r="B185" s="92"/>
      <c r="C185" s="63"/>
      <c r="D185" s="63"/>
      <c r="E185" s="44" t="s">
        <v>241</v>
      </c>
      <c r="F185" s="42">
        <f t="shared" si="81"/>
        <v>44715884.980000004</v>
      </c>
      <c r="G185" s="42">
        <f t="shared" si="81"/>
        <v>44715884.980000004</v>
      </c>
      <c r="H185" s="53">
        <v>20022925.789999999</v>
      </c>
      <c r="I185" s="53">
        <v>20022925.789999999</v>
      </c>
      <c r="J185" s="52">
        <v>24692959.190000001</v>
      </c>
      <c r="K185" s="52">
        <v>24692959.190000001</v>
      </c>
      <c r="L185" s="68"/>
      <c r="M185" s="68"/>
      <c r="N185" s="68"/>
      <c r="O185" s="68"/>
      <c r="P185" s="71"/>
      <c r="Q185" s="71"/>
      <c r="R185" s="71"/>
      <c r="S185" s="74"/>
      <c r="T185" s="10"/>
      <c r="U185" s="10"/>
    </row>
    <row r="186" spans="1:21" s="40" customFormat="1" ht="15" customHeight="1">
      <c r="A186" s="90"/>
      <c r="B186" s="93"/>
      <c r="C186" s="63"/>
      <c r="D186" s="63"/>
      <c r="E186" s="46" t="s">
        <v>242</v>
      </c>
      <c r="F186" s="42">
        <f t="shared" si="81"/>
        <v>0</v>
      </c>
      <c r="G186" s="42">
        <f t="shared" si="81"/>
        <v>0</v>
      </c>
      <c r="H186" s="43">
        <v>0</v>
      </c>
      <c r="I186" s="43">
        <v>0</v>
      </c>
      <c r="J186" s="47">
        <v>0</v>
      </c>
      <c r="K186" s="47">
        <v>0</v>
      </c>
      <c r="L186" s="69"/>
      <c r="M186" s="69"/>
      <c r="N186" s="69"/>
      <c r="O186" s="69"/>
      <c r="P186" s="72"/>
      <c r="Q186" s="72"/>
      <c r="R186" s="72"/>
      <c r="S186" s="75"/>
      <c r="T186" s="10"/>
      <c r="U186" s="10"/>
    </row>
    <row r="187" spans="1:21" s="40" customFormat="1" ht="15" customHeight="1">
      <c r="A187" s="88" t="s">
        <v>249</v>
      </c>
      <c r="B187" s="117" t="s">
        <v>250</v>
      </c>
      <c r="C187" s="63"/>
      <c r="D187" s="63"/>
      <c r="E187" s="41" t="s">
        <v>20</v>
      </c>
      <c r="F187" s="42">
        <f t="shared" si="81"/>
        <v>3854873.54</v>
      </c>
      <c r="G187" s="42">
        <f t="shared" si="81"/>
        <v>3854873.54</v>
      </c>
      <c r="H187" s="43">
        <f t="shared" ref="H187:J187" si="96">H188+H189</f>
        <v>2412142.83</v>
      </c>
      <c r="I187" s="43">
        <f t="shared" ref="I187" si="97">I188+I189</f>
        <v>2412142.83</v>
      </c>
      <c r="J187" s="43">
        <f t="shared" si="96"/>
        <v>1442730.71</v>
      </c>
      <c r="K187" s="43">
        <f t="shared" ref="K187" si="98">K188+K189</f>
        <v>1442730.71</v>
      </c>
      <c r="L187" s="67" t="s">
        <v>251</v>
      </c>
      <c r="M187" s="67" t="s">
        <v>47</v>
      </c>
      <c r="N187" s="67">
        <f>P187+R187</f>
        <v>110</v>
      </c>
      <c r="O187" s="67">
        <f>Q187+S187</f>
        <v>110</v>
      </c>
      <c r="P187" s="54">
        <v>55</v>
      </c>
      <c r="Q187" s="55">
        <v>55</v>
      </c>
      <c r="R187" s="70">
        <v>55</v>
      </c>
      <c r="S187" s="73">
        <v>55</v>
      </c>
      <c r="T187" s="10"/>
      <c r="U187" s="10"/>
    </row>
    <row r="188" spans="1:21" s="40" customFormat="1" ht="15" customHeight="1">
      <c r="A188" s="89"/>
      <c r="B188" s="118"/>
      <c r="C188" s="63"/>
      <c r="D188" s="63"/>
      <c r="E188" s="44" t="s">
        <v>241</v>
      </c>
      <c r="F188" s="42">
        <f t="shared" si="81"/>
        <v>3854873.54</v>
      </c>
      <c r="G188" s="42">
        <f t="shared" si="81"/>
        <v>3854873.54</v>
      </c>
      <c r="H188" s="52">
        <v>2412142.83</v>
      </c>
      <c r="I188" s="52">
        <v>2412142.83</v>
      </c>
      <c r="J188" s="52">
        <v>1442730.71</v>
      </c>
      <c r="K188" s="52">
        <v>1442730.71</v>
      </c>
      <c r="L188" s="68"/>
      <c r="M188" s="68"/>
      <c r="N188" s="68"/>
      <c r="O188" s="68"/>
      <c r="P188" s="56"/>
      <c r="Q188" s="57"/>
      <c r="R188" s="71"/>
      <c r="S188" s="74"/>
      <c r="T188" s="10"/>
      <c r="U188" s="10"/>
    </row>
    <row r="189" spans="1:21" s="40" customFormat="1" ht="15" customHeight="1">
      <c r="A189" s="90"/>
      <c r="B189" s="119"/>
      <c r="C189" s="63"/>
      <c r="D189" s="63"/>
      <c r="E189" s="46" t="s">
        <v>242</v>
      </c>
      <c r="F189" s="42">
        <f t="shared" si="81"/>
        <v>0</v>
      </c>
      <c r="G189" s="42">
        <f t="shared" si="81"/>
        <v>0</v>
      </c>
      <c r="H189" s="43">
        <v>0</v>
      </c>
      <c r="I189" s="43">
        <v>0</v>
      </c>
      <c r="J189" s="47">
        <v>0</v>
      </c>
      <c r="K189" s="47">
        <v>0</v>
      </c>
      <c r="L189" s="69"/>
      <c r="M189" s="69"/>
      <c r="N189" s="69"/>
      <c r="O189" s="69"/>
      <c r="P189" s="58"/>
      <c r="Q189" s="59"/>
      <c r="R189" s="72"/>
      <c r="S189" s="75"/>
      <c r="T189" s="10"/>
      <c r="U189" s="10"/>
    </row>
    <row r="190" spans="1:21" s="40" customFormat="1" ht="15" customHeight="1">
      <c r="A190" s="88" t="s">
        <v>252</v>
      </c>
      <c r="B190" s="126" t="s">
        <v>253</v>
      </c>
      <c r="C190" s="63"/>
      <c r="D190" s="63"/>
      <c r="E190" s="41" t="s">
        <v>20</v>
      </c>
      <c r="F190" s="42">
        <f t="shared" si="81"/>
        <v>414498.4</v>
      </c>
      <c r="G190" s="42">
        <f t="shared" si="81"/>
        <v>414498.4</v>
      </c>
      <c r="H190" s="43">
        <f t="shared" ref="H190:J190" si="99">H191+H192</f>
        <v>414498.4</v>
      </c>
      <c r="I190" s="43">
        <f t="shared" ref="I190" si="100">I191+I192</f>
        <v>414498.4</v>
      </c>
      <c r="J190" s="43">
        <f t="shared" si="99"/>
        <v>0</v>
      </c>
      <c r="K190" s="43">
        <f t="shared" ref="K190" si="101">K191+K192</f>
        <v>0</v>
      </c>
      <c r="L190" s="48" t="s">
        <v>254</v>
      </c>
      <c r="M190" s="48" t="s">
        <v>47</v>
      </c>
      <c r="N190" s="67">
        <f>P190+R190</f>
        <v>100</v>
      </c>
      <c r="O190" s="67">
        <f>Q190+S190</f>
        <v>91</v>
      </c>
      <c r="P190" s="64">
        <v>100</v>
      </c>
      <c r="Q190" s="64">
        <v>91</v>
      </c>
      <c r="R190" s="70">
        <v>0</v>
      </c>
      <c r="S190" s="73">
        <v>0</v>
      </c>
      <c r="T190" s="10"/>
      <c r="U190" s="10"/>
    </row>
    <row r="191" spans="1:21" s="40" customFormat="1" ht="15" customHeight="1">
      <c r="A191" s="89"/>
      <c r="B191" s="127"/>
      <c r="C191" s="63"/>
      <c r="D191" s="63"/>
      <c r="E191" s="44" t="s">
        <v>241</v>
      </c>
      <c r="F191" s="42">
        <f t="shared" si="81"/>
        <v>0</v>
      </c>
      <c r="G191" s="42">
        <f t="shared" si="81"/>
        <v>0</v>
      </c>
      <c r="H191" s="43">
        <v>0</v>
      </c>
      <c r="I191" s="43">
        <v>0</v>
      </c>
      <c r="J191" s="43">
        <v>0</v>
      </c>
      <c r="K191" s="43">
        <v>0</v>
      </c>
      <c r="L191" s="49"/>
      <c r="M191" s="49"/>
      <c r="N191" s="68"/>
      <c r="O191" s="68"/>
      <c r="P191" s="65"/>
      <c r="Q191" s="65"/>
      <c r="R191" s="71"/>
      <c r="S191" s="74"/>
      <c r="T191" s="10"/>
      <c r="U191" s="10"/>
    </row>
    <row r="192" spans="1:21" s="40" customFormat="1" ht="15" customHeight="1">
      <c r="A192" s="90"/>
      <c r="B192" s="128"/>
      <c r="C192" s="63"/>
      <c r="D192" s="63"/>
      <c r="E192" s="46" t="s">
        <v>242</v>
      </c>
      <c r="F192" s="42">
        <f t="shared" si="81"/>
        <v>414498.4</v>
      </c>
      <c r="G192" s="42">
        <f t="shared" si="81"/>
        <v>414498.4</v>
      </c>
      <c r="H192" s="50">
        <v>414498.4</v>
      </c>
      <c r="I192" s="50">
        <v>414498.4</v>
      </c>
      <c r="J192" s="62">
        <v>0</v>
      </c>
      <c r="K192" s="62">
        <v>0</v>
      </c>
      <c r="L192" s="51"/>
      <c r="M192" s="51"/>
      <c r="N192" s="69"/>
      <c r="O192" s="69"/>
      <c r="P192" s="66"/>
      <c r="Q192" s="66"/>
      <c r="R192" s="72"/>
      <c r="S192" s="75"/>
      <c r="T192" s="10"/>
      <c r="U192" s="10"/>
    </row>
    <row r="193" spans="1:21" s="40" customFormat="1" ht="15" customHeight="1">
      <c r="A193" s="88" t="s">
        <v>255</v>
      </c>
      <c r="B193" s="91" t="s">
        <v>256</v>
      </c>
      <c r="C193" s="63"/>
      <c r="D193" s="63"/>
      <c r="E193" s="41" t="s">
        <v>20</v>
      </c>
      <c r="F193" s="42">
        <f t="shared" si="81"/>
        <v>905087</v>
      </c>
      <c r="G193" s="42">
        <f t="shared" si="81"/>
        <v>905087</v>
      </c>
      <c r="H193" s="43">
        <f t="shared" ref="H193:J193" si="102">H194+H195</f>
        <v>417337</v>
      </c>
      <c r="I193" s="43">
        <f t="shared" ref="I193" si="103">I194+I195</f>
        <v>417337</v>
      </c>
      <c r="J193" s="43">
        <f t="shared" si="102"/>
        <v>487750</v>
      </c>
      <c r="K193" s="43">
        <f t="shared" ref="K193" si="104">K194+K195</f>
        <v>487750</v>
      </c>
      <c r="L193" s="67" t="s">
        <v>121</v>
      </c>
      <c r="M193" s="67" t="s">
        <v>257</v>
      </c>
      <c r="N193" s="67">
        <f>P193+R193</f>
        <v>48</v>
      </c>
      <c r="O193" s="67">
        <f>Q193+S193</f>
        <v>48</v>
      </c>
      <c r="P193" s="70">
        <v>23</v>
      </c>
      <c r="Q193" s="70">
        <v>23</v>
      </c>
      <c r="R193" s="70">
        <v>25</v>
      </c>
      <c r="S193" s="73">
        <v>25</v>
      </c>
      <c r="T193" s="10"/>
      <c r="U193" s="10"/>
    </row>
    <row r="194" spans="1:21" s="40" customFormat="1" ht="15" customHeight="1">
      <c r="A194" s="89"/>
      <c r="B194" s="92"/>
      <c r="C194" s="63"/>
      <c r="D194" s="63"/>
      <c r="E194" s="44" t="s">
        <v>241</v>
      </c>
      <c r="F194" s="42">
        <f t="shared" si="81"/>
        <v>0</v>
      </c>
      <c r="G194" s="42">
        <f t="shared" si="81"/>
        <v>0</v>
      </c>
      <c r="H194" s="60">
        <v>0</v>
      </c>
      <c r="I194" s="60">
        <v>0</v>
      </c>
      <c r="J194" s="60">
        <v>0</v>
      </c>
      <c r="K194" s="60">
        <v>0</v>
      </c>
      <c r="L194" s="68"/>
      <c r="M194" s="68"/>
      <c r="N194" s="68"/>
      <c r="O194" s="68"/>
      <c r="P194" s="71"/>
      <c r="Q194" s="71"/>
      <c r="R194" s="71"/>
      <c r="S194" s="74"/>
      <c r="T194" s="10"/>
      <c r="U194" s="10"/>
    </row>
    <row r="195" spans="1:21" s="40" customFormat="1" ht="15" customHeight="1">
      <c r="A195" s="90"/>
      <c r="B195" s="93"/>
      <c r="C195" s="63"/>
      <c r="D195" s="63"/>
      <c r="E195" s="46" t="s">
        <v>242</v>
      </c>
      <c r="F195" s="42">
        <f t="shared" si="81"/>
        <v>905087</v>
      </c>
      <c r="G195" s="42">
        <f t="shared" si="81"/>
        <v>905087</v>
      </c>
      <c r="H195" s="43">
        <v>417337</v>
      </c>
      <c r="I195" s="43">
        <v>417337</v>
      </c>
      <c r="J195" s="47">
        <v>487750</v>
      </c>
      <c r="K195" s="47">
        <v>487750</v>
      </c>
      <c r="L195" s="69"/>
      <c r="M195" s="69"/>
      <c r="N195" s="69"/>
      <c r="O195" s="69"/>
      <c r="P195" s="72"/>
      <c r="Q195" s="72"/>
      <c r="R195" s="72"/>
      <c r="S195" s="75"/>
      <c r="T195" s="10"/>
      <c r="U195" s="10"/>
    </row>
    <row r="196" spans="1:21" s="40" customFormat="1" ht="15" customHeight="1">
      <c r="A196" s="88" t="s">
        <v>258</v>
      </c>
      <c r="B196" s="91" t="s">
        <v>259</v>
      </c>
      <c r="C196" s="63"/>
      <c r="D196" s="63"/>
      <c r="E196" s="41" t="s">
        <v>20</v>
      </c>
      <c r="F196" s="42">
        <f t="shared" si="81"/>
        <v>462354.6</v>
      </c>
      <c r="G196" s="42">
        <f t="shared" si="81"/>
        <v>462354.6</v>
      </c>
      <c r="H196" s="43">
        <f t="shared" ref="H196:J196" si="105">H197+H198</f>
        <v>225449.17</v>
      </c>
      <c r="I196" s="43">
        <f t="shared" ref="I196" si="106">I197+I198</f>
        <v>225449.17</v>
      </c>
      <c r="J196" s="43">
        <f t="shared" si="105"/>
        <v>236905.43</v>
      </c>
      <c r="K196" s="43">
        <f t="shared" ref="K196" si="107">K197+K198</f>
        <v>236905.43</v>
      </c>
      <c r="L196" s="67" t="s">
        <v>122</v>
      </c>
      <c r="M196" s="67" t="s">
        <v>257</v>
      </c>
      <c r="N196" s="67">
        <f>P196+R196</f>
        <v>56</v>
      </c>
      <c r="O196" s="67">
        <f>Q196+S196</f>
        <v>56</v>
      </c>
      <c r="P196" s="70">
        <v>28</v>
      </c>
      <c r="Q196" s="70">
        <v>28</v>
      </c>
      <c r="R196" s="70">
        <v>28</v>
      </c>
      <c r="S196" s="73">
        <v>28</v>
      </c>
      <c r="T196" s="10"/>
      <c r="U196" s="10"/>
    </row>
    <row r="197" spans="1:21" s="40" customFormat="1" ht="15" customHeight="1">
      <c r="A197" s="89"/>
      <c r="B197" s="92"/>
      <c r="C197" s="63"/>
      <c r="D197" s="63"/>
      <c r="E197" s="44" t="s">
        <v>241</v>
      </c>
      <c r="F197" s="42">
        <f t="shared" si="81"/>
        <v>0</v>
      </c>
      <c r="G197" s="42">
        <f t="shared" si="81"/>
        <v>0</v>
      </c>
      <c r="H197" s="43">
        <v>0</v>
      </c>
      <c r="I197" s="43">
        <v>0</v>
      </c>
      <c r="J197" s="43">
        <v>0</v>
      </c>
      <c r="K197" s="43">
        <v>0</v>
      </c>
      <c r="L197" s="68"/>
      <c r="M197" s="68"/>
      <c r="N197" s="68"/>
      <c r="O197" s="68"/>
      <c r="P197" s="71"/>
      <c r="Q197" s="71"/>
      <c r="R197" s="71"/>
      <c r="S197" s="74"/>
      <c r="T197" s="10"/>
      <c r="U197" s="10"/>
    </row>
    <row r="198" spans="1:21" s="40" customFormat="1" ht="15" customHeight="1">
      <c r="A198" s="90"/>
      <c r="B198" s="93"/>
      <c r="C198" s="63"/>
      <c r="D198" s="63"/>
      <c r="E198" s="46" t="s">
        <v>242</v>
      </c>
      <c r="F198" s="42">
        <f t="shared" si="81"/>
        <v>462354.6</v>
      </c>
      <c r="G198" s="42">
        <f t="shared" si="81"/>
        <v>462354.6</v>
      </c>
      <c r="H198" s="45">
        <v>225449.17</v>
      </c>
      <c r="I198" s="45">
        <v>225449.17</v>
      </c>
      <c r="J198" s="61">
        <v>236905.43</v>
      </c>
      <c r="K198" s="61">
        <v>236905.43</v>
      </c>
      <c r="L198" s="69"/>
      <c r="M198" s="69"/>
      <c r="N198" s="69"/>
      <c r="O198" s="69"/>
      <c r="P198" s="72"/>
      <c r="Q198" s="72"/>
      <c r="R198" s="72"/>
      <c r="S198" s="75"/>
      <c r="T198" s="10"/>
      <c r="U198" s="10"/>
    </row>
    <row r="199" spans="1:21" s="40" customFormat="1" ht="15" customHeight="1">
      <c r="A199" s="88" t="s">
        <v>260</v>
      </c>
      <c r="B199" s="85" t="s">
        <v>261</v>
      </c>
      <c r="C199" s="63"/>
      <c r="D199" s="63"/>
      <c r="E199" s="41" t="s">
        <v>20</v>
      </c>
      <c r="F199" s="42">
        <f t="shared" si="81"/>
        <v>1387530.24</v>
      </c>
      <c r="G199" s="42">
        <f t="shared" si="81"/>
        <v>1387530.24</v>
      </c>
      <c r="H199" s="43">
        <f t="shared" ref="H199:J199" si="108">H200+H201</f>
        <v>504338.81</v>
      </c>
      <c r="I199" s="43">
        <f t="shared" ref="I199" si="109">I200+I201</f>
        <v>504338.81</v>
      </c>
      <c r="J199" s="43">
        <f t="shared" si="108"/>
        <v>883191.43</v>
      </c>
      <c r="K199" s="43">
        <f t="shared" ref="K199" si="110">K200+K201</f>
        <v>883191.43</v>
      </c>
      <c r="L199" s="67" t="s">
        <v>262</v>
      </c>
      <c r="M199" s="67" t="s">
        <v>47</v>
      </c>
      <c r="N199" s="76">
        <f t="shared" ref="N199:O199" si="111">P199+R199</f>
        <v>200</v>
      </c>
      <c r="O199" s="76">
        <f t="shared" si="111"/>
        <v>200</v>
      </c>
      <c r="P199" s="79">
        <v>100</v>
      </c>
      <c r="Q199" s="82">
        <v>100</v>
      </c>
      <c r="R199" s="82">
        <v>100</v>
      </c>
      <c r="S199" s="73">
        <v>100</v>
      </c>
      <c r="T199" s="10"/>
      <c r="U199" s="10"/>
    </row>
    <row r="200" spans="1:21" s="40" customFormat="1" ht="15" customHeight="1">
      <c r="A200" s="89"/>
      <c r="B200" s="86"/>
      <c r="C200" s="63"/>
      <c r="D200" s="63"/>
      <c r="E200" s="44" t="s">
        <v>241</v>
      </c>
      <c r="F200" s="42">
        <f t="shared" si="81"/>
        <v>0</v>
      </c>
      <c r="G200" s="42">
        <f t="shared" si="81"/>
        <v>0</v>
      </c>
      <c r="H200" s="43">
        <v>0</v>
      </c>
      <c r="I200" s="43">
        <v>0</v>
      </c>
      <c r="J200" s="43">
        <v>0</v>
      </c>
      <c r="K200" s="43">
        <v>0</v>
      </c>
      <c r="L200" s="68"/>
      <c r="M200" s="68"/>
      <c r="N200" s="77"/>
      <c r="O200" s="77"/>
      <c r="P200" s="80"/>
      <c r="Q200" s="83"/>
      <c r="R200" s="83"/>
      <c r="S200" s="74"/>
      <c r="T200" s="10"/>
      <c r="U200" s="10"/>
    </row>
    <row r="201" spans="1:21" s="40" customFormat="1" ht="15" customHeight="1">
      <c r="A201" s="90"/>
      <c r="B201" s="87"/>
      <c r="C201" s="63"/>
      <c r="D201" s="63"/>
      <c r="E201" s="46" t="s">
        <v>242</v>
      </c>
      <c r="F201" s="42">
        <f t="shared" si="81"/>
        <v>1387530.24</v>
      </c>
      <c r="G201" s="42">
        <f t="shared" si="81"/>
        <v>1387530.24</v>
      </c>
      <c r="H201" s="43">
        <v>504338.81</v>
      </c>
      <c r="I201" s="43">
        <v>504338.81</v>
      </c>
      <c r="J201" s="47">
        <v>883191.43</v>
      </c>
      <c r="K201" s="47">
        <v>883191.43</v>
      </c>
      <c r="L201" s="69"/>
      <c r="M201" s="69"/>
      <c r="N201" s="78"/>
      <c r="O201" s="78"/>
      <c r="P201" s="81"/>
      <c r="Q201" s="84"/>
      <c r="R201" s="84"/>
      <c r="S201" s="75"/>
      <c r="T201" s="10"/>
      <c r="U201" s="10"/>
    </row>
    <row r="202" spans="1:21" s="40" customFormat="1" ht="15" customHeight="1">
      <c r="A202" s="123" t="s">
        <v>265</v>
      </c>
      <c r="B202" s="85" t="s">
        <v>263</v>
      </c>
      <c r="C202" s="63"/>
      <c r="D202" s="63"/>
      <c r="E202" s="41" t="s">
        <v>20</v>
      </c>
      <c r="F202" s="42"/>
      <c r="G202" s="42"/>
      <c r="H202" s="43"/>
      <c r="I202" s="43"/>
      <c r="J202" s="47"/>
      <c r="K202" s="47"/>
      <c r="L202" s="67" t="s">
        <v>264</v>
      </c>
      <c r="M202" s="67" t="s">
        <v>47</v>
      </c>
      <c r="N202" s="67">
        <f>R202</f>
        <v>100</v>
      </c>
      <c r="O202" s="67">
        <f>S202</f>
        <v>0</v>
      </c>
      <c r="P202" s="70">
        <v>0</v>
      </c>
      <c r="Q202" s="70">
        <v>0</v>
      </c>
      <c r="R202" s="70">
        <v>100</v>
      </c>
      <c r="S202" s="73">
        <v>0</v>
      </c>
      <c r="T202" s="10"/>
      <c r="U202" s="10"/>
    </row>
    <row r="203" spans="1:21" s="40" customFormat="1" ht="15" customHeight="1">
      <c r="A203" s="124"/>
      <c r="B203" s="86"/>
      <c r="C203" s="63"/>
      <c r="D203" s="63"/>
      <c r="E203" s="44" t="s">
        <v>241</v>
      </c>
      <c r="F203" s="42">
        <f t="shared" ref="F203:G207" si="112">H203+J203</f>
        <v>0</v>
      </c>
      <c r="G203" s="42">
        <f t="shared" si="112"/>
        <v>0</v>
      </c>
      <c r="H203" s="43">
        <v>0</v>
      </c>
      <c r="I203" s="43">
        <v>0</v>
      </c>
      <c r="J203" s="47">
        <v>0</v>
      </c>
      <c r="K203" s="47">
        <v>0</v>
      </c>
      <c r="L203" s="68"/>
      <c r="M203" s="68"/>
      <c r="N203" s="68"/>
      <c r="O203" s="68"/>
      <c r="P203" s="71"/>
      <c r="Q203" s="71"/>
      <c r="R203" s="71"/>
      <c r="S203" s="74"/>
      <c r="T203" s="10"/>
      <c r="U203" s="10"/>
    </row>
    <row r="204" spans="1:21" s="40" customFormat="1" ht="27" customHeight="1">
      <c r="A204" s="125"/>
      <c r="B204" s="87"/>
      <c r="C204" s="63"/>
      <c r="D204" s="63"/>
      <c r="E204" s="46" t="s">
        <v>242</v>
      </c>
      <c r="F204" s="42">
        <f t="shared" si="112"/>
        <v>6144.63</v>
      </c>
      <c r="G204" s="42">
        <f t="shared" si="112"/>
        <v>6144.63</v>
      </c>
      <c r="H204" s="43">
        <v>0</v>
      </c>
      <c r="I204" s="43">
        <v>0</v>
      </c>
      <c r="J204" s="47">
        <v>6144.63</v>
      </c>
      <c r="K204" s="47">
        <v>6144.63</v>
      </c>
      <c r="L204" s="69"/>
      <c r="M204" s="69"/>
      <c r="N204" s="69"/>
      <c r="O204" s="69"/>
      <c r="P204" s="72"/>
      <c r="Q204" s="72"/>
      <c r="R204" s="72"/>
      <c r="S204" s="75"/>
      <c r="T204" s="10"/>
      <c r="U204" s="10"/>
    </row>
    <row r="205" spans="1:21" s="40" customFormat="1" ht="15" customHeight="1">
      <c r="A205" s="120" t="s">
        <v>266</v>
      </c>
      <c r="B205" s="91" t="s">
        <v>267</v>
      </c>
      <c r="C205" s="63"/>
      <c r="D205" s="63"/>
      <c r="E205" s="41" t="s">
        <v>20</v>
      </c>
      <c r="F205" s="42">
        <f t="shared" si="112"/>
        <v>60192.85</v>
      </c>
      <c r="G205" s="42">
        <f t="shared" si="112"/>
        <v>60193.85</v>
      </c>
      <c r="H205" s="43">
        <f t="shared" ref="H205:J205" si="113">H206+H207</f>
        <v>645.21</v>
      </c>
      <c r="I205" s="43">
        <f t="shared" ref="I205" si="114">I206+I207</f>
        <v>645.21</v>
      </c>
      <c r="J205" s="43">
        <f t="shared" si="113"/>
        <v>59547.64</v>
      </c>
      <c r="K205" s="43">
        <f t="shared" ref="K205" si="115">K206+K207</f>
        <v>59548.639999999999</v>
      </c>
      <c r="L205" s="67" t="s">
        <v>120</v>
      </c>
      <c r="M205" s="67" t="s">
        <v>268</v>
      </c>
      <c r="N205" s="67">
        <f>P205+R205</f>
        <v>259</v>
      </c>
      <c r="O205" s="67">
        <f>Q205+S205</f>
        <v>255</v>
      </c>
      <c r="P205" s="64">
        <v>4</v>
      </c>
      <c r="Q205" s="64">
        <v>0</v>
      </c>
      <c r="R205" s="70">
        <v>255</v>
      </c>
      <c r="S205" s="73">
        <v>255</v>
      </c>
      <c r="T205" s="10"/>
      <c r="U205" s="10"/>
    </row>
    <row r="206" spans="1:21" s="40" customFormat="1" ht="15" customHeight="1">
      <c r="A206" s="121"/>
      <c r="B206" s="92"/>
      <c r="C206" s="63"/>
      <c r="D206" s="63"/>
      <c r="E206" s="44" t="s">
        <v>241</v>
      </c>
      <c r="F206" s="42">
        <f t="shared" si="112"/>
        <v>0</v>
      </c>
      <c r="G206" s="42">
        <f t="shared" si="112"/>
        <v>0</v>
      </c>
      <c r="H206" s="43">
        <v>0</v>
      </c>
      <c r="I206" s="43">
        <v>0</v>
      </c>
      <c r="J206" s="43"/>
      <c r="K206" s="43"/>
      <c r="L206" s="68"/>
      <c r="M206" s="68"/>
      <c r="N206" s="68"/>
      <c r="O206" s="68"/>
      <c r="P206" s="65"/>
      <c r="Q206" s="65"/>
      <c r="R206" s="71"/>
      <c r="S206" s="74"/>
      <c r="T206" s="10"/>
      <c r="U206" s="10"/>
    </row>
    <row r="207" spans="1:21" s="40" customFormat="1" ht="15" customHeight="1">
      <c r="A207" s="122"/>
      <c r="B207" s="93"/>
      <c r="C207" s="63"/>
      <c r="D207" s="63"/>
      <c r="E207" s="46" t="s">
        <v>242</v>
      </c>
      <c r="F207" s="42">
        <f t="shared" si="112"/>
        <v>60192.85</v>
      </c>
      <c r="G207" s="42">
        <f t="shared" si="112"/>
        <v>60193.85</v>
      </c>
      <c r="H207" s="45">
        <v>645.21</v>
      </c>
      <c r="I207" s="45">
        <v>645.21</v>
      </c>
      <c r="J207" s="61">
        <v>59547.64</v>
      </c>
      <c r="K207" s="61">
        <v>59548.639999999999</v>
      </c>
      <c r="L207" s="69"/>
      <c r="M207" s="69"/>
      <c r="N207" s="69"/>
      <c r="O207" s="69"/>
      <c r="P207" s="66"/>
      <c r="Q207" s="66"/>
      <c r="R207" s="72"/>
      <c r="S207" s="75"/>
      <c r="T207" s="10"/>
      <c r="U207" s="10"/>
    </row>
    <row r="208" spans="1:21" ht="12.75" customHeight="1">
      <c r="A208" s="102" t="s">
        <v>123</v>
      </c>
      <c r="B208" s="103"/>
      <c r="C208" s="73" t="s">
        <v>9</v>
      </c>
      <c r="D208" s="73" t="s">
        <v>9</v>
      </c>
      <c r="E208" s="22" t="s">
        <v>8</v>
      </c>
      <c r="F208" s="20">
        <f>F162</f>
        <v>97351113.370000005</v>
      </c>
      <c r="G208" s="20">
        <f t="shared" ref="G208:K208" si="116">G162</f>
        <v>97132912.780000001</v>
      </c>
      <c r="H208" s="20">
        <f t="shared" ref="H208:H212" si="117">H162</f>
        <v>44516072.32</v>
      </c>
      <c r="I208" s="20">
        <f t="shared" ref="I208" si="118">I162</f>
        <v>44383851.75</v>
      </c>
      <c r="J208" s="20">
        <f t="shared" si="116"/>
        <v>52835041.050000004</v>
      </c>
      <c r="K208" s="20">
        <f t="shared" si="116"/>
        <v>52749061.030000001</v>
      </c>
      <c r="L208" s="99" t="s">
        <v>9</v>
      </c>
      <c r="M208" s="73" t="s">
        <v>9</v>
      </c>
      <c r="N208" s="73" t="s">
        <v>9</v>
      </c>
      <c r="O208" s="73" t="s">
        <v>9</v>
      </c>
      <c r="P208" s="73" t="s">
        <v>9</v>
      </c>
      <c r="Q208" s="73" t="s">
        <v>9</v>
      </c>
      <c r="R208" s="73" t="s">
        <v>9</v>
      </c>
      <c r="S208" s="73" t="s">
        <v>9</v>
      </c>
      <c r="T208" s="6"/>
      <c r="U208" s="6"/>
    </row>
    <row r="209" spans="1:21" ht="14.25" customHeight="1">
      <c r="A209" s="104"/>
      <c r="B209" s="105"/>
      <c r="C209" s="74"/>
      <c r="D209" s="74"/>
      <c r="E209" s="13" t="s">
        <v>22</v>
      </c>
      <c r="F209" s="20">
        <f t="shared" ref="F209:K212" si="119">F163</f>
        <v>94115305.650000006</v>
      </c>
      <c r="G209" s="20">
        <f t="shared" si="119"/>
        <v>93941597.219999999</v>
      </c>
      <c r="H209" s="20">
        <f t="shared" si="117"/>
        <v>42953803.729999997</v>
      </c>
      <c r="I209" s="20">
        <f t="shared" ref="I209" si="120">I163</f>
        <v>42859930.689999998</v>
      </c>
      <c r="J209" s="20">
        <f t="shared" si="119"/>
        <v>51161501.920000002</v>
      </c>
      <c r="K209" s="20">
        <f>K163</f>
        <v>51081666.530000001</v>
      </c>
      <c r="L209" s="100"/>
      <c r="M209" s="74"/>
      <c r="N209" s="74"/>
      <c r="O209" s="74"/>
      <c r="P209" s="74"/>
      <c r="Q209" s="74"/>
      <c r="R209" s="74"/>
      <c r="S209" s="74"/>
      <c r="T209" s="6"/>
      <c r="U209" s="6"/>
    </row>
    <row r="210" spans="1:21" ht="13.5" customHeight="1">
      <c r="A210" s="104"/>
      <c r="B210" s="105"/>
      <c r="C210" s="74"/>
      <c r="D210" s="74"/>
      <c r="E210" s="13" t="s">
        <v>23</v>
      </c>
      <c r="F210" s="20">
        <f t="shared" si="119"/>
        <v>3176260.08</v>
      </c>
      <c r="G210" s="20">
        <f t="shared" si="119"/>
        <v>3131767.92</v>
      </c>
      <c r="H210" s="20">
        <f t="shared" si="117"/>
        <v>1562268.59</v>
      </c>
      <c r="I210" s="20">
        <f t="shared" ref="I210" si="121">I164</f>
        <v>1523921.06</v>
      </c>
      <c r="J210" s="20">
        <f t="shared" si="119"/>
        <v>1613991.49</v>
      </c>
      <c r="K210" s="20">
        <f t="shared" si="119"/>
        <v>1607846.86</v>
      </c>
      <c r="L210" s="100"/>
      <c r="M210" s="74"/>
      <c r="N210" s="74"/>
      <c r="O210" s="74"/>
      <c r="P210" s="74"/>
      <c r="Q210" s="74"/>
      <c r="R210" s="74"/>
      <c r="S210" s="74"/>
      <c r="T210" s="6"/>
      <c r="U210" s="6"/>
    </row>
    <row r="211" spans="1:21" ht="12.75" customHeight="1">
      <c r="A211" s="104"/>
      <c r="B211" s="105"/>
      <c r="C211" s="74"/>
      <c r="D211" s="74"/>
      <c r="E211" s="23" t="s">
        <v>24</v>
      </c>
      <c r="F211" s="20">
        <f t="shared" si="119"/>
        <v>59547.64</v>
      </c>
      <c r="G211" s="20">
        <f t="shared" si="119"/>
        <v>59547.64</v>
      </c>
      <c r="H211" s="20">
        <f t="shared" si="117"/>
        <v>0</v>
      </c>
      <c r="I211" s="20">
        <f t="shared" ref="I211" si="122">I165</f>
        <v>0</v>
      </c>
      <c r="J211" s="20">
        <f t="shared" si="119"/>
        <v>59547.64</v>
      </c>
      <c r="K211" s="20">
        <f>K165</f>
        <v>59547.64</v>
      </c>
      <c r="L211" s="100"/>
      <c r="M211" s="74"/>
      <c r="N211" s="74"/>
      <c r="O211" s="74"/>
      <c r="P211" s="74"/>
      <c r="Q211" s="74"/>
      <c r="R211" s="74"/>
      <c r="S211" s="74"/>
      <c r="T211" s="6"/>
      <c r="U211" s="6"/>
    </row>
    <row r="212" spans="1:21" ht="15" customHeight="1">
      <c r="A212" s="106"/>
      <c r="B212" s="107"/>
      <c r="C212" s="75"/>
      <c r="D212" s="75"/>
      <c r="E212" s="13" t="s">
        <v>25</v>
      </c>
      <c r="F212" s="20">
        <f t="shared" si="119"/>
        <v>0</v>
      </c>
      <c r="G212" s="20">
        <f t="shared" si="119"/>
        <v>0</v>
      </c>
      <c r="H212" s="20">
        <f t="shared" si="117"/>
        <v>0</v>
      </c>
      <c r="I212" s="20">
        <f t="shared" ref="I212" si="123">I166</f>
        <v>0</v>
      </c>
      <c r="J212" s="20">
        <f t="shared" si="119"/>
        <v>0</v>
      </c>
      <c r="K212" s="20">
        <f>K166</f>
        <v>0</v>
      </c>
      <c r="L212" s="101"/>
      <c r="M212" s="75"/>
      <c r="N212" s="75"/>
      <c r="O212" s="75"/>
      <c r="P212" s="75"/>
      <c r="Q212" s="75"/>
      <c r="R212" s="75"/>
      <c r="S212" s="75"/>
      <c r="T212" s="6"/>
      <c r="U212" s="6"/>
    </row>
    <row r="213" spans="1:21" ht="15" customHeight="1">
      <c r="A213" s="95" t="s">
        <v>124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10"/>
      <c r="U213" s="10"/>
    </row>
    <row r="214" spans="1:21" ht="15" customHeight="1">
      <c r="A214" s="97" t="s">
        <v>125</v>
      </c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10"/>
      <c r="U214" s="10"/>
    </row>
    <row r="215" spans="1:21" ht="15" customHeight="1">
      <c r="A215" s="97" t="s">
        <v>126</v>
      </c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10"/>
      <c r="U215" s="10"/>
    </row>
    <row r="216" spans="1:21" ht="2.25" hidden="1" customHeight="1">
      <c r="T216" s="10"/>
      <c r="U216" s="10"/>
    </row>
    <row r="217" spans="1:21" ht="21" customHeight="1">
      <c r="A217" s="73">
        <v>1</v>
      </c>
      <c r="B217" s="132" t="s">
        <v>127</v>
      </c>
      <c r="C217" s="99" t="s">
        <v>9</v>
      </c>
      <c r="D217" s="99" t="s">
        <v>9</v>
      </c>
      <c r="E217" s="19" t="s">
        <v>20</v>
      </c>
      <c r="F217" s="20">
        <f>F222</f>
        <v>189934</v>
      </c>
      <c r="G217" s="20">
        <f t="shared" ref="G217:K217" si="124">G222</f>
        <v>189934</v>
      </c>
      <c r="H217" s="20">
        <f t="shared" ref="H217:I221" si="125">H222</f>
        <v>102934</v>
      </c>
      <c r="I217" s="20">
        <f t="shared" si="125"/>
        <v>102934</v>
      </c>
      <c r="J217" s="20">
        <f t="shared" si="124"/>
        <v>87000</v>
      </c>
      <c r="K217" s="20">
        <f t="shared" si="124"/>
        <v>87000</v>
      </c>
      <c r="L217" s="73" t="s">
        <v>9</v>
      </c>
      <c r="M217" s="73" t="s">
        <v>9</v>
      </c>
      <c r="N217" s="73" t="s">
        <v>9</v>
      </c>
      <c r="O217" s="73" t="s">
        <v>9</v>
      </c>
      <c r="P217" s="73" t="s">
        <v>9</v>
      </c>
      <c r="Q217" s="73" t="s">
        <v>9</v>
      </c>
      <c r="R217" s="73" t="s">
        <v>9</v>
      </c>
      <c r="S217" s="73" t="s">
        <v>9</v>
      </c>
      <c r="T217" s="10"/>
      <c r="U217" s="10"/>
    </row>
    <row r="218" spans="1:21" ht="21.75" customHeight="1">
      <c r="A218" s="74"/>
      <c r="B218" s="133"/>
      <c r="C218" s="100"/>
      <c r="D218" s="100"/>
      <c r="E218" s="13" t="s">
        <v>22</v>
      </c>
      <c r="F218" s="20">
        <f t="shared" ref="F218:K218" si="126">F223</f>
        <v>189934</v>
      </c>
      <c r="G218" s="20">
        <f t="shared" si="126"/>
        <v>189934</v>
      </c>
      <c r="H218" s="20">
        <f t="shared" si="125"/>
        <v>102934</v>
      </c>
      <c r="I218" s="20">
        <f t="shared" si="125"/>
        <v>102934</v>
      </c>
      <c r="J218" s="20">
        <f t="shared" si="126"/>
        <v>87000</v>
      </c>
      <c r="K218" s="20">
        <f t="shared" si="126"/>
        <v>87000</v>
      </c>
      <c r="L218" s="74"/>
      <c r="M218" s="74"/>
      <c r="N218" s="74"/>
      <c r="O218" s="74"/>
      <c r="P218" s="74"/>
      <c r="Q218" s="74"/>
      <c r="R218" s="74"/>
      <c r="S218" s="74"/>
      <c r="T218" s="10"/>
      <c r="U218" s="10"/>
    </row>
    <row r="219" spans="1:21" ht="18.75" customHeight="1">
      <c r="A219" s="74"/>
      <c r="B219" s="133"/>
      <c r="C219" s="100"/>
      <c r="D219" s="100"/>
      <c r="E219" s="13" t="s">
        <v>23</v>
      </c>
      <c r="F219" s="20">
        <f t="shared" ref="F219:K219" si="127">F224</f>
        <v>0</v>
      </c>
      <c r="G219" s="20">
        <f t="shared" si="127"/>
        <v>0</v>
      </c>
      <c r="H219" s="20">
        <f t="shared" si="125"/>
        <v>0</v>
      </c>
      <c r="I219" s="20">
        <f t="shared" si="125"/>
        <v>0</v>
      </c>
      <c r="J219" s="20">
        <f t="shared" si="127"/>
        <v>0</v>
      </c>
      <c r="K219" s="20">
        <f t="shared" si="127"/>
        <v>0</v>
      </c>
      <c r="L219" s="74"/>
      <c r="M219" s="74"/>
      <c r="N219" s="74"/>
      <c r="O219" s="74"/>
      <c r="P219" s="74"/>
      <c r="Q219" s="74"/>
      <c r="R219" s="74"/>
      <c r="S219" s="74"/>
      <c r="T219" s="10"/>
      <c r="U219" s="10"/>
    </row>
    <row r="220" spans="1:21" ht="14.25" customHeight="1">
      <c r="A220" s="74"/>
      <c r="B220" s="133"/>
      <c r="C220" s="100"/>
      <c r="D220" s="100"/>
      <c r="E220" s="13" t="s">
        <v>24</v>
      </c>
      <c r="F220" s="20">
        <f t="shared" ref="F220:K220" si="128">F225</f>
        <v>0</v>
      </c>
      <c r="G220" s="20">
        <f t="shared" si="128"/>
        <v>0</v>
      </c>
      <c r="H220" s="20">
        <f t="shared" si="125"/>
        <v>0</v>
      </c>
      <c r="I220" s="20">
        <f t="shared" si="125"/>
        <v>0</v>
      </c>
      <c r="J220" s="20">
        <f t="shared" si="128"/>
        <v>0</v>
      </c>
      <c r="K220" s="20">
        <f t="shared" si="128"/>
        <v>0</v>
      </c>
      <c r="L220" s="74"/>
      <c r="M220" s="74"/>
      <c r="N220" s="74"/>
      <c r="O220" s="74"/>
      <c r="P220" s="74"/>
      <c r="Q220" s="74"/>
      <c r="R220" s="74"/>
      <c r="S220" s="74"/>
      <c r="T220" s="10"/>
      <c r="U220" s="10"/>
    </row>
    <row r="221" spans="1:21" ht="15.75" customHeight="1">
      <c r="A221" s="75"/>
      <c r="B221" s="134"/>
      <c r="C221" s="101"/>
      <c r="D221" s="101"/>
      <c r="E221" s="13" t="s">
        <v>25</v>
      </c>
      <c r="F221" s="20">
        <f t="shared" ref="F221:K221" si="129">F226</f>
        <v>0</v>
      </c>
      <c r="G221" s="20">
        <f t="shared" si="129"/>
        <v>0</v>
      </c>
      <c r="H221" s="20">
        <f t="shared" si="125"/>
        <v>0</v>
      </c>
      <c r="I221" s="20">
        <f t="shared" si="125"/>
        <v>0</v>
      </c>
      <c r="J221" s="20">
        <f t="shared" si="129"/>
        <v>0</v>
      </c>
      <c r="K221" s="20">
        <f t="shared" si="129"/>
        <v>0</v>
      </c>
      <c r="L221" s="75"/>
      <c r="M221" s="75"/>
      <c r="N221" s="75"/>
      <c r="O221" s="75"/>
      <c r="P221" s="75"/>
      <c r="Q221" s="75"/>
      <c r="R221" s="75"/>
      <c r="S221" s="75"/>
      <c r="T221" s="10"/>
      <c r="U221" s="10"/>
    </row>
    <row r="222" spans="1:21" ht="15" customHeight="1">
      <c r="A222" s="73" t="s">
        <v>37</v>
      </c>
      <c r="B222" s="129" t="s">
        <v>128</v>
      </c>
      <c r="C222" s="99" t="s">
        <v>9</v>
      </c>
      <c r="D222" s="99" t="s">
        <v>9</v>
      </c>
      <c r="E222" s="26" t="s">
        <v>20</v>
      </c>
      <c r="F222" s="20">
        <f t="shared" ref="F222:K222" si="130">F223+F224+F225+F226</f>
        <v>189934</v>
      </c>
      <c r="G222" s="20">
        <f t="shared" si="130"/>
        <v>189934</v>
      </c>
      <c r="H222" s="20">
        <f>H223+H224+H225+H226</f>
        <v>102934</v>
      </c>
      <c r="I222" s="20">
        <f>I223+I224+I225+I226</f>
        <v>102934</v>
      </c>
      <c r="J222" s="20">
        <f t="shared" si="130"/>
        <v>87000</v>
      </c>
      <c r="K222" s="20">
        <f t="shared" si="130"/>
        <v>87000</v>
      </c>
      <c r="L222" s="73" t="s">
        <v>9</v>
      </c>
      <c r="M222" s="73" t="s">
        <v>9</v>
      </c>
      <c r="N222" s="73" t="s">
        <v>9</v>
      </c>
      <c r="O222" s="73" t="s">
        <v>9</v>
      </c>
      <c r="P222" s="73" t="s">
        <v>9</v>
      </c>
      <c r="Q222" s="73" t="s">
        <v>9</v>
      </c>
      <c r="R222" s="73" t="s">
        <v>9</v>
      </c>
      <c r="S222" s="73" t="s">
        <v>9</v>
      </c>
      <c r="T222" s="10"/>
      <c r="U222" s="10"/>
    </row>
    <row r="223" spans="1:21" ht="12.75" customHeight="1">
      <c r="A223" s="74"/>
      <c r="B223" s="130"/>
      <c r="C223" s="100"/>
      <c r="D223" s="100"/>
      <c r="E223" s="13" t="s">
        <v>22</v>
      </c>
      <c r="F223" s="20">
        <f>F228+F233+F238+F243</f>
        <v>189934</v>
      </c>
      <c r="G223" s="20">
        <f t="shared" ref="G223:K223" si="131">G228+G233+G238+G243</f>
        <v>189934</v>
      </c>
      <c r="H223" s="20">
        <f t="shared" ref="H223:I226" si="132">H228+H233+H238+H243</f>
        <v>102934</v>
      </c>
      <c r="I223" s="20">
        <f t="shared" si="132"/>
        <v>102934</v>
      </c>
      <c r="J223" s="20">
        <f t="shared" si="131"/>
        <v>87000</v>
      </c>
      <c r="K223" s="20">
        <f t="shared" si="131"/>
        <v>87000</v>
      </c>
      <c r="L223" s="74"/>
      <c r="M223" s="74"/>
      <c r="N223" s="74"/>
      <c r="O223" s="74"/>
      <c r="P223" s="74"/>
      <c r="Q223" s="74"/>
      <c r="R223" s="74"/>
      <c r="S223" s="74"/>
      <c r="T223" s="10"/>
      <c r="U223" s="10"/>
    </row>
    <row r="224" spans="1:21" ht="12" customHeight="1">
      <c r="A224" s="74"/>
      <c r="B224" s="130"/>
      <c r="C224" s="100"/>
      <c r="D224" s="100"/>
      <c r="E224" s="13" t="s">
        <v>23</v>
      </c>
      <c r="F224" s="20">
        <f t="shared" ref="F224:K226" si="133">F229+F234+F239+F244</f>
        <v>0</v>
      </c>
      <c r="G224" s="20">
        <f t="shared" si="133"/>
        <v>0</v>
      </c>
      <c r="H224" s="20">
        <f t="shared" si="132"/>
        <v>0</v>
      </c>
      <c r="I224" s="20">
        <f t="shared" si="132"/>
        <v>0</v>
      </c>
      <c r="J224" s="20">
        <f t="shared" si="133"/>
        <v>0</v>
      </c>
      <c r="K224" s="20">
        <f t="shared" si="133"/>
        <v>0</v>
      </c>
      <c r="L224" s="74"/>
      <c r="M224" s="74"/>
      <c r="N224" s="74"/>
      <c r="O224" s="74"/>
      <c r="P224" s="74"/>
      <c r="Q224" s="74"/>
      <c r="R224" s="74"/>
      <c r="S224" s="74"/>
      <c r="T224" s="10"/>
      <c r="U224" s="10"/>
    </row>
    <row r="225" spans="1:21" ht="12.75" customHeight="1">
      <c r="A225" s="74"/>
      <c r="B225" s="130"/>
      <c r="C225" s="100"/>
      <c r="D225" s="100"/>
      <c r="E225" s="13" t="s">
        <v>24</v>
      </c>
      <c r="F225" s="20">
        <f t="shared" si="133"/>
        <v>0</v>
      </c>
      <c r="G225" s="20">
        <f t="shared" si="133"/>
        <v>0</v>
      </c>
      <c r="H225" s="20">
        <f t="shared" si="132"/>
        <v>0</v>
      </c>
      <c r="I225" s="20">
        <f t="shared" si="132"/>
        <v>0</v>
      </c>
      <c r="J225" s="20">
        <f t="shared" si="133"/>
        <v>0</v>
      </c>
      <c r="K225" s="20">
        <f t="shared" si="133"/>
        <v>0</v>
      </c>
      <c r="L225" s="74"/>
      <c r="M225" s="74"/>
      <c r="N225" s="74"/>
      <c r="O225" s="74"/>
      <c r="P225" s="74"/>
      <c r="Q225" s="74"/>
      <c r="R225" s="74"/>
      <c r="S225" s="74"/>
      <c r="T225" s="10"/>
      <c r="U225" s="10"/>
    </row>
    <row r="226" spans="1:21" ht="15" customHeight="1">
      <c r="A226" s="75"/>
      <c r="B226" s="131"/>
      <c r="C226" s="101"/>
      <c r="D226" s="101"/>
      <c r="E226" s="13" t="s">
        <v>25</v>
      </c>
      <c r="F226" s="20">
        <f t="shared" si="133"/>
        <v>0</v>
      </c>
      <c r="G226" s="20">
        <f t="shared" si="133"/>
        <v>0</v>
      </c>
      <c r="H226" s="20">
        <f t="shared" si="132"/>
        <v>0</v>
      </c>
      <c r="I226" s="20">
        <f t="shared" si="132"/>
        <v>0</v>
      </c>
      <c r="J226" s="20">
        <f t="shared" si="133"/>
        <v>0</v>
      </c>
      <c r="K226" s="20">
        <f t="shared" si="133"/>
        <v>0</v>
      </c>
      <c r="L226" s="75"/>
      <c r="M226" s="75"/>
      <c r="N226" s="75"/>
      <c r="O226" s="75"/>
      <c r="P226" s="75"/>
      <c r="Q226" s="75"/>
      <c r="R226" s="75"/>
      <c r="S226" s="75"/>
      <c r="T226" s="10"/>
      <c r="U226" s="10"/>
    </row>
    <row r="227" spans="1:21" ht="12" customHeight="1">
      <c r="A227" s="111" t="s">
        <v>40</v>
      </c>
      <c r="B227" s="114" t="s">
        <v>129</v>
      </c>
      <c r="C227" s="99" t="s">
        <v>205</v>
      </c>
      <c r="D227" s="139" t="s">
        <v>221</v>
      </c>
      <c r="E227" s="19" t="s">
        <v>20</v>
      </c>
      <c r="F227" s="20">
        <f>F228+F229+F230+F231</f>
        <v>28000</v>
      </c>
      <c r="G227" s="20">
        <f t="shared" ref="G227:K227" si="134">G228+G229+G230+G231</f>
        <v>28000</v>
      </c>
      <c r="H227" s="21">
        <f>H228+H229+H230+H231</f>
        <v>28000</v>
      </c>
      <c r="I227" s="21">
        <f>I228+I229+I230+I231</f>
        <v>28000</v>
      </c>
      <c r="J227" s="21">
        <f t="shared" si="134"/>
        <v>0</v>
      </c>
      <c r="K227" s="21">
        <f t="shared" si="134"/>
        <v>0</v>
      </c>
      <c r="L227" s="142" t="s">
        <v>133</v>
      </c>
      <c r="M227" s="99" t="s">
        <v>137</v>
      </c>
      <c r="N227" s="73">
        <f>(P227+R227)/2</f>
        <v>3.95</v>
      </c>
      <c r="O227" s="73">
        <f>(Q227+S227)/2</f>
        <v>3.95</v>
      </c>
      <c r="P227" s="73">
        <v>4</v>
      </c>
      <c r="Q227" s="73">
        <v>4</v>
      </c>
      <c r="R227" s="73">
        <v>3.9</v>
      </c>
      <c r="S227" s="73">
        <v>3.9</v>
      </c>
      <c r="T227" s="11"/>
      <c r="U227" s="11"/>
    </row>
    <row r="228" spans="1:21" ht="13">
      <c r="A228" s="112"/>
      <c r="B228" s="115"/>
      <c r="C228" s="100"/>
      <c r="D228" s="140"/>
      <c r="E228" s="13" t="s">
        <v>22</v>
      </c>
      <c r="F228" s="20">
        <f t="shared" ref="F228:G231" si="135">H228+J228</f>
        <v>28000</v>
      </c>
      <c r="G228" s="20">
        <f t="shared" si="135"/>
        <v>28000</v>
      </c>
      <c r="H228" s="21">
        <v>28000</v>
      </c>
      <c r="I228" s="21">
        <v>28000</v>
      </c>
      <c r="J228" s="21">
        <v>0</v>
      </c>
      <c r="K228" s="21">
        <v>0</v>
      </c>
      <c r="L228" s="143"/>
      <c r="M228" s="100"/>
      <c r="N228" s="74"/>
      <c r="O228" s="74"/>
      <c r="P228" s="74"/>
      <c r="Q228" s="74"/>
      <c r="R228" s="74"/>
      <c r="S228" s="74"/>
      <c r="T228" s="11"/>
      <c r="U228" s="11"/>
    </row>
    <row r="229" spans="1:21" ht="13">
      <c r="A229" s="112"/>
      <c r="B229" s="115"/>
      <c r="C229" s="100"/>
      <c r="D229" s="140"/>
      <c r="E229" s="13" t="s">
        <v>23</v>
      </c>
      <c r="F229" s="20">
        <f t="shared" si="135"/>
        <v>0</v>
      </c>
      <c r="G229" s="20">
        <f t="shared" si="135"/>
        <v>0</v>
      </c>
      <c r="H229" s="21">
        <v>0</v>
      </c>
      <c r="I229" s="21">
        <v>0</v>
      </c>
      <c r="J229" s="21">
        <v>0</v>
      </c>
      <c r="K229" s="21">
        <v>0</v>
      </c>
      <c r="L229" s="143"/>
      <c r="M229" s="100"/>
      <c r="N229" s="74"/>
      <c r="O229" s="74"/>
      <c r="P229" s="74"/>
      <c r="Q229" s="74"/>
      <c r="R229" s="74"/>
      <c r="S229" s="74"/>
      <c r="T229" s="11"/>
      <c r="U229" s="11"/>
    </row>
    <row r="230" spans="1:21" ht="14.25" customHeight="1">
      <c r="A230" s="112"/>
      <c r="B230" s="115"/>
      <c r="C230" s="100"/>
      <c r="D230" s="140"/>
      <c r="E230" s="13" t="s">
        <v>24</v>
      </c>
      <c r="F230" s="20">
        <f t="shared" si="135"/>
        <v>0</v>
      </c>
      <c r="G230" s="20">
        <f t="shared" si="135"/>
        <v>0</v>
      </c>
      <c r="H230" s="21">
        <v>0</v>
      </c>
      <c r="I230" s="21">
        <v>0</v>
      </c>
      <c r="J230" s="21">
        <v>0</v>
      </c>
      <c r="K230" s="21">
        <v>0</v>
      </c>
      <c r="L230" s="143"/>
      <c r="M230" s="100"/>
      <c r="N230" s="74"/>
      <c r="O230" s="74"/>
      <c r="P230" s="74"/>
      <c r="Q230" s="74"/>
      <c r="R230" s="74"/>
      <c r="S230" s="74"/>
      <c r="T230" s="11"/>
      <c r="U230" s="11"/>
    </row>
    <row r="231" spans="1:21" ht="13.5" customHeight="1">
      <c r="A231" s="113"/>
      <c r="B231" s="116"/>
      <c r="C231" s="101"/>
      <c r="D231" s="141"/>
      <c r="E231" s="13" t="s">
        <v>25</v>
      </c>
      <c r="F231" s="20">
        <f t="shared" si="135"/>
        <v>0</v>
      </c>
      <c r="G231" s="20">
        <f t="shared" si="135"/>
        <v>0</v>
      </c>
      <c r="H231" s="21">
        <v>0</v>
      </c>
      <c r="I231" s="21">
        <v>0</v>
      </c>
      <c r="J231" s="21">
        <v>0</v>
      </c>
      <c r="K231" s="21">
        <v>0</v>
      </c>
      <c r="L231" s="144"/>
      <c r="M231" s="101"/>
      <c r="N231" s="75"/>
      <c r="O231" s="75"/>
      <c r="P231" s="75"/>
      <c r="Q231" s="75"/>
      <c r="R231" s="75"/>
      <c r="S231" s="75"/>
      <c r="T231" s="11"/>
      <c r="U231" s="11"/>
    </row>
    <row r="232" spans="1:21" ht="13.5" customHeight="1">
      <c r="A232" s="111" t="s">
        <v>41</v>
      </c>
      <c r="B232" s="114" t="s">
        <v>130</v>
      </c>
      <c r="C232" s="99" t="s">
        <v>205</v>
      </c>
      <c r="D232" s="139" t="s">
        <v>222</v>
      </c>
      <c r="E232" s="19" t="s">
        <v>20</v>
      </c>
      <c r="F232" s="20">
        <f>F233+F234+F235+F236</f>
        <v>79934</v>
      </c>
      <c r="G232" s="20">
        <f t="shared" ref="G232:K232" si="136">G233+G234+G235+G236</f>
        <v>79934</v>
      </c>
      <c r="H232" s="21">
        <f>H233+H234+H235+H236</f>
        <v>49934</v>
      </c>
      <c r="I232" s="21">
        <f>I233+I234+I235+I236</f>
        <v>49934</v>
      </c>
      <c r="J232" s="21">
        <f t="shared" si="136"/>
        <v>30000</v>
      </c>
      <c r="K232" s="21">
        <f t="shared" si="136"/>
        <v>30000</v>
      </c>
      <c r="L232" s="142" t="s">
        <v>134</v>
      </c>
      <c r="M232" s="99" t="s">
        <v>47</v>
      </c>
      <c r="N232" s="73">
        <f>(P232+R232)/2</f>
        <v>48.5</v>
      </c>
      <c r="O232" s="73">
        <f>(Q232+S232)/2</f>
        <v>48.5</v>
      </c>
      <c r="P232" s="73">
        <v>49</v>
      </c>
      <c r="Q232" s="73">
        <v>49</v>
      </c>
      <c r="R232" s="73">
        <v>48</v>
      </c>
      <c r="S232" s="73">
        <v>48</v>
      </c>
      <c r="T232" s="11"/>
      <c r="U232" s="11"/>
    </row>
    <row r="233" spans="1:21" ht="13.5" customHeight="1">
      <c r="A233" s="112"/>
      <c r="B233" s="115"/>
      <c r="C233" s="100"/>
      <c r="D233" s="140"/>
      <c r="E233" s="13" t="s">
        <v>22</v>
      </c>
      <c r="F233" s="20">
        <f t="shared" ref="F233:G236" si="137">H233+J233</f>
        <v>79934</v>
      </c>
      <c r="G233" s="20">
        <f t="shared" si="137"/>
        <v>79934</v>
      </c>
      <c r="H233" s="21">
        <v>49934</v>
      </c>
      <c r="I233" s="21">
        <v>49934</v>
      </c>
      <c r="J233" s="21">
        <v>30000</v>
      </c>
      <c r="K233" s="21">
        <v>30000</v>
      </c>
      <c r="L233" s="143"/>
      <c r="M233" s="100"/>
      <c r="N233" s="74"/>
      <c r="O233" s="74"/>
      <c r="P233" s="74"/>
      <c r="Q233" s="74"/>
      <c r="R233" s="74"/>
      <c r="S233" s="74"/>
      <c r="T233" s="11"/>
      <c r="U233" s="11"/>
    </row>
    <row r="234" spans="1:21" ht="13.5" customHeight="1">
      <c r="A234" s="112"/>
      <c r="B234" s="115"/>
      <c r="C234" s="100"/>
      <c r="D234" s="140"/>
      <c r="E234" s="13" t="s">
        <v>23</v>
      </c>
      <c r="F234" s="20">
        <f t="shared" si="137"/>
        <v>0</v>
      </c>
      <c r="G234" s="20">
        <f t="shared" si="137"/>
        <v>0</v>
      </c>
      <c r="H234" s="21">
        <v>0</v>
      </c>
      <c r="I234" s="21">
        <v>0</v>
      </c>
      <c r="J234" s="21">
        <v>0</v>
      </c>
      <c r="K234" s="21">
        <v>0</v>
      </c>
      <c r="L234" s="143"/>
      <c r="M234" s="100"/>
      <c r="N234" s="74"/>
      <c r="O234" s="74"/>
      <c r="P234" s="74"/>
      <c r="Q234" s="74"/>
      <c r="R234" s="74"/>
      <c r="S234" s="74"/>
      <c r="T234" s="11"/>
      <c r="U234" s="11"/>
    </row>
    <row r="235" spans="1:21" ht="13.5" customHeight="1">
      <c r="A235" s="112"/>
      <c r="B235" s="115"/>
      <c r="C235" s="100"/>
      <c r="D235" s="140"/>
      <c r="E235" s="13" t="s">
        <v>24</v>
      </c>
      <c r="F235" s="20">
        <f t="shared" si="137"/>
        <v>0</v>
      </c>
      <c r="G235" s="20">
        <f t="shared" si="137"/>
        <v>0</v>
      </c>
      <c r="H235" s="21">
        <v>0</v>
      </c>
      <c r="I235" s="21">
        <v>0</v>
      </c>
      <c r="J235" s="21">
        <v>0</v>
      </c>
      <c r="K235" s="21">
        <v>0</v>
      </c>
      <c r="L235" s="143"/>
      <c r="M235" s="100"/>
      <c r="N235" s="74"/>
      <c r="O235" s="74"/>
      <c r="P235" s="74"/>
      <c r="Q235" s="74"/>
      <c r="R235" s="74"/>
      <c r="S235" s="74"/>
      <c r="T235" s="11"/>
      <c r="U235" s="11"/>
    </row>
    <row r="236" spans="1:21" ht="30.75" customHeight="1">
      <c r="A236" s="113"/>
      <c r="B236" s="116"/>
      <c r="C236" s="101"/>
      <c r="D236" s="141"/>
      <c r="E236" s="13" t="s">
        <v>25</v>
      </c>
      <c r="F236" s="20">
        <f t="shared" si="137"/>
        <v>0</v>
      </c>
      <c r="G236" s="20">
        <f t="shared" si="137"/>
        <v>0</v>
      </c>
      <c r="H236" s="21">
        <v>0</v>
      </c>
      <c r="I236" s="21">
        <v>0</v>
      </c>
      <c r="J236" s="21">
        <v>0</v>
      </c>
      <c r="K236" s="21">
        <v>0</v>
      </c>
      <c r="L236" s="144"/>
      <c r="M236" s="101"/>
      <c r="N236" s="75"/>
      <c r="O236" s="75"/>
      <c r="P236" s="75"/>
      <c r="Q236" s="75"/>
      <c r="R236" s="75"/>
      <c r="S236" s="75"/>
      <c r="T236" s="11"/>
      <c r="U236" s="11"/>
    </row>
    <row r="237" spans="1:21" ht="13.5" customHeight="1">
      <c r="A237" s="111" t="s">
        <v>42</v>
      </c>
      <c r="B237" s="114" t="s">
        <v>131</v>
      </c>
      <c r="C237" s="99" t="s">
        <v>205</v>
      </c>
      <c r="D237" s="139" t="s">
        <v>223</v>
      </c>
      <c r="E237" s="19" t="s">
        <v>20</v>
      </c>
      <c r="F237" s="20">
        <f>F238+F239+F240+F241</f>
        <v>77000</v>
      </c>
      <c r="G237" s="20">
        <f t="shared" ref="G237:K237" si="138">G238+G239+G240+G241</f>
        <v>77000</v>
      </c>
      <c r="H237" s="21">
        <f>H238+H239+H240+H241</f>
        <v>20000</v>
      </c>
      <c r="I237" s="21">
        <f>I238+I239+I240+I241</f>
        <v>20000</v>
      </c>
      <c r="J237" s="21">
        <f t="shared" si="138"/>
        <v>57000</v>
      </c>
      <c r="K237" s="21">
        <f t="shared" si="138"/>
        <v>57000</v>
      </c>
      <c r="L237" s="142" t="s">
        <v>135</v>
      </c>
      <c r="M237" s="99" t="s">
        <v>47</v>
      </c>
      <c r="N237" s="73">
        <f>(P237+R237)/2</f>
        <v>67.5</v>
      </c>
      <c r="O237" s="73">
        <f>(Q237+S237)/2</f>
        <v>67.5</v>
      </c>
      <c r="P237" s="73">
        <v>68</v>
      </c>
      <c r="Q237" s="73">
        <v>68</v>
      </c>
      <c r="R237" s="73">
        <v>67</v>
      </c>
      <c r="S237" s="73">
        <v>67</v>
      </c>
      <c r="T237" s="11"/>
      <c r="U237" s="11"/>
    </row>
    <row r="238" spans="1:21" ht="13.5" customHeight="1">
      <c r="A238" s="112"/>
      <c r="B238" s="115"/>
      <c r="C238" s="100"/>
      <c r="D238" s="140"/>
      <c r="E238" s="13" t="s">
        <v>22</v>
      </c>
      <c r="F238" s="20">
        <f t="shared" ref="F238:G241" si="139">H238+J238</f>
        <v>77000</v>
      </c>
      <c r="G238" s="20">
        <f t="shared" si="139"/>
        <v>77000</v>
      </c>
      <c r="H238" s="21">
        <v>20000</v>
      </c>
      <c r="I238" s="21">
        <v>20000</v>
      </c>
      <c r="J238" s="21">
        <v>57000</v>
      </c>
      <c r="K238" s="21">
        <v>57000</v>
      </c>
      <c r="L238" s="143"/>
      <c r="M238" s="100"/>
      <c r="N238" s="74"/>
      <c r="O238" s="74"/>
      <c r="P238" s="74"/>
      <c r="Q238" s="74"/>
      <c r="R238" s="74"/>
      <c r="S238" s="74"/>
      <c r="T238" s="11"/>
      <c r="U238" s="11"/>
    </row>
    <row r="239" spans="1:21" ht="13.5" customHeight="1">
      <c r="A239" s="112"/>
      <c r="B239" s="115"/>
      <c r="C239" s="100"/>
      <c r="D239" s="140"/>
      <c r="E239" s="13" t="s">
        <v>23</v>
      </c>
      <c r="F239" s="20">
        <f t="shared" si="139"/>
        <v>0</v>
      </c>
      <c r="G239" s="20">
        <f t="shared" si="139"/>
        <v>0</v>
      </c>
      <c r="H239" s="21">
        <v>0</v>
      </c>
      <c r="I239" s="21">
        <v>0</v>
      </c>
      <c r="J239" s="21">
        <v>0</v>
      </c>
      <c r="K239" s="21">
        <v>0</v>
      </c>
      <c r="L239" s="143"/>
      <c r="M239" s="100"/>
      <c r="N239" s="74"/>
      <c r="O239" s="74"/>
      <c r="P239" s="74"/>
      <c r="Q239" s="74"/>
      <c r="R239" s="74"/>
      <c r="S239" s="74"/>
      <c r="T239" s="11"/>
      <c r="U239" s="11"/>
    </row>
    <row r="240" spans="1:21" ht="13.5" customHeight="1">
      <c r="A240" s="112"/>
      <c r="B240" s="115"/>
      <c r="C240" s="100"/>
      <c r="D240" s="140"/>
      <c r="E240" s="13" t="s">
        <v>24</v>
      </c>
      <c r="F240" s="20">
        <f t="shared" si="139"/>
        <v>0</v>
      </c>
      <c r="G240" s="20">
        <f t="shared" si="139"/>
        <v>0</v>
      </c>
      <c r="H240" s="21">
        <v>0</v>
      </c>
      <c r="I240" s="21">
        <v>0</v>
      </c>
      <c r="J240" s="21">
        <v>0</v>
      </c>
      <c r="K240" s="21">
        <v>0</v>
      </c>
      <c r="L240" s="143"/>
      <c r="M240" s="100"/>
      <c r="N240" s="74"/>
      <c r="O240" s="74"/>
      <c r="P240" s="74"/>
      <c r="Q240" s="74"/>
      <c r="R240" s="74"/>
      <c r="S240" s="74"/>
      <c r="T240" s="11"/>
      <c r="U240" s="11"/>
    </row>
    <row r="241" spans="1:21" ht="13.5" customHeight="1">
      <c r="A241" s="113"/>
      <c r="B241" s="116"/>
      <c r="C241" s="101"/>
      <c r="D241" s="141"/>
      <c r="E241" s="13" t="s">
        <v>25</v>
      </c>
      <c r="F241" s="20">
        <f t="shared" si="139"/>
        <v>0</v>
      </c>
      <c r="G241" s="20">
        <f t="shared" si="139"/>
        <v>0</v>
      </c>
      <c r="H241" s="21">
        <v>0</v>
      </c>
      <c r="I241" s="21">
        <v>0</v>
      </c>
      <c r="J241" s="21">
        <v>0</v>
      </c>
      <c r="K241" s="21">
        <v>0</v>
      </c>
      <c r="L241" s="144"/>
      <c r="M241" s="101"/>
      <c r="N241" s="75"/>
      <c r="O241" s="75"/>
      <c r="P241" s="75"/>
      <c r="Q241" s="75"/>
      <c r="R241" s="75"/>
      <c r="S241" s="75"/>
      <c r="T241" s="11"/>
      <c r="U241" s="11"/>
    </row>
    <row r="242" spans="1:21" ht="24" customHeight="1">
      <c r="A242" s="111" t="s">
        <v>57</v>
      </c>
      <c r="B242" s="145" t="s">
        <v>132</v>
      </c>
      <c r="C242" s="99" t="s">
        <v>205</v>
      </c>
      <c r="D242" s="139" t="s">
        <v>224</v>
      </c>
      <c r="E242" s="19" t="s">
        <v>20</v>
      </c>
      <c r="F242" s="20">
        <f>F243+F244+F245+F246</f>
        <v>5000</v>
      </c>
      <c r="G242" s="20">
        <f t="shared" ref="G242:K242" si="140">G243+G244+G245+G246</f>
        <v>5000</v>
      </c>
      <c r="H242" s="21">
        <f>H243+H244+H245+H246</f>
        <v>5000</v>
      </c>
      <c r="I242" s="21">
        <f>I243+I244+I245+I246</f>
        <v>5000</v>
      </c>
      <c r="J242" s="21">
        <f t="shared" si="140"/>
        <v>0</v>
      </c>
      <c r="K242" s="21">
        <f t="shared" si="140"/>
        <v>0</v>
      </c>
      <c r="L242" s="142" t="s">
        <v>136</v>
      </c>
      <c r="M242" s="99" t="s">
        <v>47</v>
      </c>
      <c r="N242" s="73">
        <f>(P242+R242)/2</f>
        <v>100</v>
      </c>
      <c r="O242" s="73">
        <f>(Q242+S242)/2</f>
        <v>100</v>
      </c>
      <c r="P242" s="73">
        <v>100</v>
      </c>
      <c r="Q242" s="73">
        <v>100</v>
      </c>
      <c r="R242" s="73">
        <v>100</v>
      </c>
      <c r="S242" s="73">
        <v>100</v>
      </c>
      <c r="T242" s="11"/>
      <c r="U242" s="11"/>
    </row>
    <row r="243" spans="1:21" ht="22.5" customHeight="1">
      <c r="A243" s="112"/>
      <c r="B243" s="146"/>
      <c r="C243" s="100"/>
      <c r="D243" s="140"/>
      <c r="E243" s="13" t="s">
        <v>22</v>
      </c>
      <c r="F243" s="20">
        <f t="shared" ref="F243:G246" si="141">H243+J243</f>
        <v>5000</v>
      </c>
      <c r="G243" s="20">
        <f t="shared" si="141"/>
        <v>5000</v>
      </c>
      <c r="H243" s="21">
        <v>5000</v>
      </c>
      <c r="I243" s="21">
        <v>5000</v>
      </c>
      <c r="J243" s="21">
        <v>0</v>
      </c>
      <c r="K243" s="21">
        <v>0</v>
      </c>
      <c r="L243" s="143"/>
      <c r="M243" s="100"/>
      <c r="N243" s="74"/>
      <c r="O243" s="74"/>
      <c r="P243" s="74"/>
      <c r="Q243" s="74"/>
      <c r="R243" s="74"/>
      <c r="S243" s="74"/>
      <c r="T243" s="11"/>
      <c r="U243" s="11"/>
    </row>
    <row r="244" spans="1:21" ht="24" customHeight="1">
      <c r="A244" s="112"/>
      <c r="B244" s="146"/>
      <c r="C244" s="100"/>
      <c r="D244" s="140"/>
      <c r="E244" s="13" t="s">
        <v>23</v>
      </c>
      <c r="F244" s="20">
        <f t="shared" si="141"/>
        <v>0</v>
      </c>
      <c r="G244" s="20">
        <f t="shared" si="141"/>
        <v>0</v>
      </c>
      <c r="H244" s="21">
        <v>0</v>
      </c>
      <c r="I244" s="21">
        <v>0</v>
      </c>
      <c r="J244" s="21">
        <v>0</v>
      </c>
      <c r="K244" s="21">
        <v>0</v>
      </c>
      <c r="L244" s="143"/>
      <c r="M244" s="100"/>
      <c r="N244" s="74"/>
      <c r="O244" s="74"/>
      <c r="P244" s="74"/>
      <c r="Q244" s="74"/>
      <c r="R244" s="74"/>
      <c r="S244" s="74"/>
      <c r="T244" s="11"/>
      <c r="U244" s="11"/>
    </row>
    <row r="245" spans="1:21" ht="26.25" customHeight="1">
      <c r="A245" s="112"/>
      <c r="B245" s="146"/>
      <c r="C245" s="100"/>
      <c r="D245" s="140"/>
      <c r="E245" s="13" t="s">
        <v>24</v>
      </c>
      <c r="F245" s="20">
        <f t="shared" si="141"/>
        <v>0</v>
      </c>
      <c r="G245" s="20">
        <f t="shared" si="141"/>
        <v>0</v>
      </c>
      <c r="H245" s="21">
        <v>0</v>
      </c>
      <c r="I245" s="21">
        <v>0</v>
      </c>
      <c r="J245" s="21">
        <v>0</v>
      </c>
      <c r="K245" s="21">
        <v>0</v>
      </c>
      <c r="L245" s="143"/>
      <c r="M245" s="100"/>
      <c r="N245" s="74"/>
      <c r="O245" s="74"/>
      <c r="P245" s="74"/>
      <c r="Q245" s="74"/>
      <c r="R245" s="74"/>
      <c r="S245" s="74"/>
      <c r="T245" s="11"/>
      <c r="U245" s="11"/>
    </row>
    <row r="246" spans="1:21" ht="30.75" customHeight="1">
      <c r="A246" s="113"/>
      <c r="B246" s="147"/>
      <c r="C246" s="101"/>
      <c r="D246" s="141"/>
      <c r="E246" s="13" t="s">
        <v>25</v>
      </c>
      <c r="F246" s="20">
        <f t="shared" si="141"/>
        <v>0</v>
      </c>
      <c r="G246" s="20">
        <f t="shared" si="141"/>
        <v>0</v>
      </c>
      <c r="H246" s="21">
        <v>0</v>
      </c>
      <c r="I246" s="21">
        <v>0</v>
      </c>
      <c r="J246" s="21">
        <v>0</v>
      </c>
      <c r="K246" s="21">
        <v>0</v>
      </c>
      <c r="L246" s="144"/>
      <c r="M246" s="101"/>
      <c r="N246" s="75"/>
      <c r="O246" s="75"/>
      <c r="P246" s="75"/>
      <c r="Q246" s="75"/>
      <c r="R246" s="75"/>
      <c r="S246" s="75"/>
      <c r="T246" s="11"/>
      <c r="U246" s="11"/>
    </row>
    <row r="247" spans="1:21" ht="12.75" customHeight="1">
      <c r="A247" s="102" t="s">
        <v>138</v>
      </c>
      <c r="B247" s="103"/>
      <c r="C247" s="108" t="s">
        <v>9</v>
      </c>
      <c r="D247" s="108" t="s">
        <v>9</v>
      </c>
      <c r="E247" s="22" t="s">
        <v>8</v>
      </c>
      <c r="F247" s="20">
        <f>F217</f>
        <v>189934</v>
      </c>
      <c r="G247" s="20">
        <f t="shared" ref="G247:K247" si="142">G217</f>
        <v>189934</v>
      </c>
      <c r="H247" s="20">
        <f t="shared" si="142"/>
        <v>102934</v>
      </c>
      <c r="I247" s="20">
        <f t="shared" si="142"/>
        <v>102934</v>
      </c>
      <c r="J247" s="20">
        <f t="shared" si="142"/>
        <v>87000</v>
      </c>
      <c r="K247" s="20">
        <f t="shared" si="142"/>
        <v>87000</v>
      </c>
      <c r="L247" s="99" t="s">
        <v>9</v>
      </c>
      <c r="M247" s="73" t="s">
        <v>9</v>
      </c>
      <c r="N247" s="73" t="s">
        <v>9</v>
      </c>
      <c r="O247" s="73" t="s">
        <v>9</v>
      </c>
      <c r="P247" s="73" t="s">
        <v>9</v>
      </c>
      <c r="Q247" s="73" t="s">
        <v>9</v>
      </c>
      <c r="R247" s="73" t="s">
        <v>9</v>
      </c>
      <c r="S247" s="73" t="s">
        <v>9</v>
      </c>
      <c r="T247" s="6"/>
      <c r="U247" s="6"/>
    </row>
    <row r="248" spans="1:21" ht="14.25" customHeight="1">
      <c r="A248" s="104"/>
      <c r="B248" s="105"/>
      <c r="C248" s="109"/>
      <c r="D248" s="109"/>
      <c r="E248" s="13" t="s">
        <v>22</v>
      </c>
      <c r="F248" s="20">
        <f t="shared" ref="F248:K251" si="143">F218</f>
        <v>189934</v>
      </c>
      <c r="G248" s="20">
        <f t="shared" si="143"/>
        <v>189934</v>
      </c>
      <c r="H248" s="20">
        <f t="shared" si="143"/>
        <v>102934</v>
      </c>
      <c r="I248" s="20">
        <f t="shared" si="143"/>
        <v>102934</v>
      </c>
      <c r="J248" s="20">
        <f t="shared" si="143"/>
        <v>87000</v>
      </c>
      <c r="K248" s="20">
        <f t="shared" si="143"/>
        <v>87000</v>
      </c>
      <c r="L248" s="100"/>
      <c r="M248" s="74"/>
      <c r="N248" s="74"/>
      <c r="O248" s="74"/>
      <c r="P248" s="74"/>
      <c r="Q248" s="74"/>
      <c r="R248" s="74"/>
      <c r="S248" s="74"/>
      <c r="T248" s="6"/>
      <c r="U248" s="6"/>
    </row>
    <row r="249" spans="1:21" ht="13.5" customHeight="1">
      <c r="A249" s="104"/>
      <c r="B249" s="105"/>
      <c r="C249" s="109"/>
      <c r="D249" s="109"/>
      <c r="E249" s="13" t="s">
        <v>23</v>
      </c>
      <c r="F249" s="20">
        <f t="shared" si="143"/>
        <v>0</v>
      </c>
      <c r="G249" s="20">
        <f t="shared" si="143"/>
        <v>0</v>
      </c>
      <c r="H249" s="20">
        <f t="shared" si="143"/>
        <v>0</v>
      </c>
      <c r="I249" s="20">
        <f t="shared" si="143"/>
        <v>0</v>
      </c>
      <c r="J249" s="20">
        <f t="shared" si="143"/>
        <v>0</v>
      </c>
      <c r="K249" s="20">
        <f t="shared" si="143"/>
        <v>0</v>
      </c>
      <c r="L249" s="100"/>
      <c r="M249" s="74"/>
      <c r="N249" s="74"/>
      <c r="O249" s="74"/>
      <c r="P249" s="74"/>
      <c r="Q249" s="74"/>
      <c r="R249" s="74"/>
      <c r="S249" s="74"/>
      <c r="T249" s="6"/>
      <c r="U249" s="6"/>
    </row>
    <row r="250" spans="1:21" ht="12.75" customHeight="1">
      <c r="A250" s="104"/>
      <c r="B250" s="105"/>
      <c r="C250" s="109"/>
      <c r="D250" s="109"/>
      <c r="E250" s="23" t="s">
        <v>24</v>
      </c>
      <c r="F250" s="20">
        <f t="shared" si="143"/>
        <v>0</v>
      </c>
      <c r="G250" s="20">
        <f t="shared" si="143"/>
        <v>0</v>
      </c>
      <c r="H250" s="20">
        <f t="shared" si="143"/>
        <v>0</v>
      </c>
      <c r="I250" s="20">
        <f t="shared" si="143"/>
        <v>0</v>
      </c>
      <c r="J250" s="20">
        <f t="shared" si="143"/>
        <v>0</v>
      </c>
      <c r="K250" s="20">
        <f t="shared" si="143"/>
        <v>0</v>
      </c>
      <c r="L250" s="100"/>
      <c r="M250" s="74"/>
      <c r="N250" s="74"/>
      <c r="O250" s="74"/>
      <c r="P250" s="74"/>
      <c r="Q250" s="74"/>
      <c r="R250" s="74"/>
      <c r="S250" s="74"/>
      <c r="T250" s="6"/>
      <c r="U250" s="6"/>
    </row>
    <row r="251" spans="1:21" ht="15" customHeight="1">
      <c r="A251" s="106"/>
      <c r="B251" s="107"/>
      <c r="C251" s="110"/>
      <c r="D251" s="110"/>
      <c r="E251" s="13" t="s">
        <v>25</v>
      </c>
      <c r="F251" s="20">
        <f t="shared" si="143"/>
        <v>0</v>
      </c>
      <c r="G251" s="20">
        <f t="shared" si="143"/>
        <v>0</v>
      </c>
      <c r="H251" s="20">
        <f t="shared" si="143"/>
        <v>0</v>
      </c>
      <c r="I251" s="20">
        <f t="shared" si="143"/>
        <v>0</v>
      </c>
      <c r="J251" s="20">
        <f t="shared" si="143"/>
        <v>0</v>
      </c>
      <c r="K251" s="20">
        <f t="shared" si="143"/>
        <v>0</v>
      </c>
      <c r="L251" s="101"/>
      <c r="M251" s="75"/>
      <c r="N251" s="75"/>
      <c r="O251" s="75"/>
      <c r="P251" s="75"/>
      <c r="Q251" s="75"/>
      <c r="R251" s="75"/>
      <c r="S251" s="75"/>
      <c r="T251" s="6"/>
      <c r="U251" s="6"/>
    </row>
    <row r="252" spans="1:21" ht="15" customHeight="1">
      <c r="A252" s="95" t="s">
        <v>139</v>
      </c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10"/>
      <c r="U252" s="10"/>
    </row>
    <row r="253" spans="1:21" ht="29.25" customHeight="1">
      <c r="A253" s="97" t="s">
        <v>140</v>
      </c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10"/>
      <c r="U253" s="10"/>
    </row>
    <row r="254" spans="1:21" ht="15" customHeight="1">
      <c r="A254" s="97" t="s">
        <v>141</v>
      </c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10"/>
      <c r="U254" s="10"/>
    </row>
    <row r="255" spans="1:21" ht="2.25" hidden="1" customHeight="1">
      <c r="T255" s="10"/>
      <c r="U255" s="10"/>
    </row>
    <row r="256" spans="1:21" ht="44.25" customHeight="1">
      <c r="A256" s="73">
        <v>1</v>
      </c>
      <c r="B256" s="132" t="s">
        <v>142</v>
      </c>
      <c r="C256" s="99" t="s">
        <v>9</v>
      </c>
      <c r="D256" s="99" t="s">
        <v>9</v>
      </c>
      <c r="E256" s="19" t="s">
        <v>20</v>
      </c>
      <c r="F256" s="20">
        <f>F261</f>
        <v>1196918.76</v>
      </c>
      <c r="G256" s="20">
        <f t="shared" ref="G256:K256" si="144">G261</f>
        <v>1196918.76</v>
      </c>
      <c r="H256" s="20">
        <f t="shared" ref="H256:I260" si="145">H261</f>
        <v>487670</v>
      </c>
      <c r="I256" s="20">
        <f t="shared" si="145"/>
        <v>487670</v>
      </c>
      <c r="J256" s="20">
        <f t="shared" si="144"/>
        <v>709248.76</v>
      </c>
      <c r="K256" s="20">
        <f t="shared" si="144"/>
        <v>709248.76</v>
      </c>
      <c r="L256" s="73" t="s">
        <v>9</v>
      </c>
      <c r="M256" s="73" t="s">
        <v>9</v>
      </c>
      <c r="N256" s="73" t="s">
        <v>9</v>
      </c>
      <c r="O256" s="73" t="s">
        <v>9</v>
      </c>
      <c r="P256" s="73" t="s">
        <v>9</v>
      </c>
      <c r="Q256" s="73" t="s">
        <v>9</v>
      </c>
      <c r="R256" s="73" t="s">
        <v>9</v>
      </c>
      <c r="S256" s="73" t="s">
        <v>9</v>
      </c>
      <c r="T256" s="10"/>
      <c r="U256" s="10"/>
    </row>
    <row r="257" spans="1:21" ht="51.75" customHeight="1">
      <c r="A257" s="74"/>
      <c r="B257" s="133"/>
      <c r="C257" s="100"/>
      <c r="D257" s="100"/>
      <c r="E257" s="13" t="s">
        <v>22</v>
      </c>
      <c r="F257" s="20">
        <f t="shared" ref="F257:K257" si="146">F262</f>
        <v>1026900</v>
      </c>
      <c r="G257" s="20">
        <f t="shared" si="146"/>
        <v>1026900</v>
      </c>
      <c r="H257" s="20">
        <f t="shared" si="145"/>
        <v>487670</v>
      </c>
      <c r="I257" s="20">
        <f t="shared" si="145"/>
        <v>487670</v>
      </c>
      <c r="J257" s="20">
        <f t="shared" si="146"/>
        <v>539230</v>
      </c>
      <c r="K257" s="20">
        <f t="shared" si="146"/>
        <v>539230</v>
      </c>
      <c r="L257" s="74"/>
      <c r="M257" s="74"/>
      <c r="N257" s="74"/>
      <c r="O257" s="74"/>
      <c r="P257" s="74"/>
      <c r="Q257" s="74"/>
      <c r="R257" s="74"/>
      <c r="S257" s="74"/>
      <c r="T257" s="10"/>
      <c r="U257" s="10"/>
    </row>
    <row r="258" spans="1:21" ht="18.75" customHeight="1">
      <c r="A258" s="74"/>
      <c r="B258" s="133"/>
      <c r="C258" s="100"/>
      <c r="D258" s="100"/>
      <c r="E258" s="13" t="s">
        <v>23</v>
      </c>
      <c r="F258" s="20">
        <f t="shared" ref="F258:K258" si="147">F263</f>
        <v>170018.76</v>
      </c>
      <c r="G258" s="20">
        <f t="shared" si="147"/>
        <v>170018.76</v>
      </c>
      <c r="H258" s="20">
        <f t="shared" si="145"/>
        <v>0</v>
      </c>
      <c r="I258" s="20">
        <f t="shared" si="145"/>
        <v>0</v>
      </c>
      <c r="J258" s="20">
        <f t="shared" si="147"/>
        <v>170018.76</v>
      </c>
      <c r="K258" s="20">
        <f t="shared" si="147"/>
        <v>170018.76</v>
      </c>
      <c r="L258" s="74"/>
      <c r="M258" s="74"/>
      <c r="N258" s="74"/>
      <c r="O258" s="74"/>
      <c r="P258" s="74"/>
      <c r="Q258" s="74"/>
      <c r="R258" s="74"/>
      <c r="S258" s="74"/>
      <c r="T258" s="10"/>
      <c r="U258" s="10"/>
    </row>
    <row r="259" spans="1:21" ht="14.25" customHeight="1">
      <c r="A259" s="74"/>
      <c r="B259" s="133"/>
      <c r="C259" s="100"/>
      <c r="D259" s="100"/>
      <c r="E259" s="13" t="s">
        <v>24</v>
      </c>
      <c r="F259" s="20">
        <f t="shared" ref="F259:K259" si="148">F264</f>
        <v>0</v>
      </c>
      <c r="G259" s="20">
        <f t="shared" si="148"/>
        <v>0</v>
      </c>
      <c r="H259" s="20">
        <f t="shared" si="145"/>
        <v>0</v>
      </c>
      <c r="I259" s="20">
        <f t="shared" si="145"/>
        <v>0</v>
      </c>
      <c r="J259" s="20">
        <f t="shared" si="148"/>
        <v>0</v>
      </c>
      <c r="K259" s="20">
        <f t="shared" si="148"/>
        <v>0</v>
      </c>
      <c r="L259" s="74"/>
      <c r="M259" s="74"/>
      <c r="N259" s="74"/>
      <c r="O259" s="74"/>
      <c r="P259" s="74"/>
      <c r="Q259" s="74"/>
      <c r="R259" s="74"/>
      <c r="S259" s="74"/>
      <c r="T259" s="10"/>
      <c r="U259" s="10"/>
    </row>
    <row r="260" spans="1:21" ht="15.75" customHeight="1">
      <c r="A260" s="75"/>
      <c r="B260" s="134"/>
      <c r="C260" s="101"/>
      <c r="D260" s="101"/>
      <c r="E260" s="13" t="s">
        <v>25</v>
      </c>
      <c r="F260" s="20">
        <f t="shared" ref="F260:K260" si="149">F265</f>
        <v>0</v>
      </c>
      <c r="G260" s="20">
        <f t="shared" si="149"/>
        <v>0</v>
      </c>
      <c r="H260" s="20">
        <f t="shared" si="145"/>
        <v>0</v>
      </c>
      <c r="I260" s="20">
        <f t="shared" si="145"/>
        <v>0</v>
      </c>
      <c r="J260" s="20">
        <f t="shared" si="149"/>
        <v>0</v>
      </c>
      <c r="K260" s="20">
        <f t="shared" si="149"/>
        <v>0</v>
      </c>
      <c r="L260" s="75"/>
      <c r="M260" s="75"/>
      <c r="N260" s="75"/>
      <c r="O260" s="75"/>
      <c r="P260" s="75"/>
      <c r="Q260" s="75"/>
      <c r="R260" s="75"/>
      <c r="S260" s="75"/>
      <c r="T260" s="10"/>
      <c r="U260" s="10"/>
    </row>
    <row r="261" spans="1:21" ht="15" customHeight="1">
      <c r="A261" s="73" t="s">
        <v>37</v>
      </c>
      <c r="B261" s="129" t="s">
        <v>143</v>
      </c>
      <c r="C261" s="99" t="s">
        <v>9</v>
      </c>
      <c r="D261" s="99" t="s">
        <v>9</v>
      </c>
      <c r="E261" s="26" t="s">
        <v>20</v>
      </c>
      <c r="F261" s="20">
        <f t="shared" ref="F261:K261" si="150">F262+F263+F264+F265</f>
        <v>1196918.76</v>
      </c>
      <c r="G261" s="20">
        <f t="shared" si="150"/>
        <v>1196918.76</v>
      </c>
      <c r="H261" s="20">
        <f>H262+H263+H264+H265</f>
        <v>487670</v>
      </c>
      <c r="I261" s="20">
        <f>I262+I263+I264+I265</f>
        <v>487670</v>
      </c>
      <c r="J261" s="20">
        <f t="shared" si="150"/>
        <v>709248.76</v>
      </c>
      <c r="K261" s="20">
        <f t="shared" si="150"/>
        <v>709248.76</v>
      </c>
      <c r="L261" s="73" t="s">
        <v>9</v>
      </c>
      <c r="M261" s="73" t="s">
        <v>9</v>
      </c>
      <c r="N261" s="73" t="s">
        <v>9</v>
      </c>
      <c r="O261" s="73" t="s">
        <v>9</v>
      </c>
      <c r="P261" s="73" t="s">
        <v>9</v>
      </c>
      <c r="Q261" s="73" t="s">
        <v>9</v>
      </c>
      <c r="R261" s="73" t="s">
        <v>9</v>
      </c>
      <c r="S261" s="73" t="s">
        <v>9</v>
      </c>
      <c r="T261" s="10"/>
      <c r="U261" s="10"/>
    </row>
    <row r="262" spans="1:21" ht="12.75" customHeight="1">
      <c r="A262" s="74"/>
      <c r="B262" s="130"/>
      <c r="C262" s="100"/>
      <c r="D262" s="100"/>
      <c r="E262" s="13" t="s">
        <v>22</v>
      </c>
      <c r="F262" s="20">
        <f>F267</f>
        <v>1026900</v>
      </c>
      <c r="G262" s="20">
        <f t="shared" ref="G262:K262" si="151">G267</f>
        <v>1026900</v>
      </c>
      <c r="H262" s="20">
        <f t="shared" si="151"/>
        <v>487670</v>
      </c>
      <c r="I262" s="20">
        <f t="shared" si="151"/>
        <v>487670</v>
      </c>
      <c r="J262" s="20">
        <f t="shared" si="151"/>
        <v>539230</v>
      </c>
      <c r="K262" s="20">
        <f t="shared" si="151"/>
        <v>539230</v>
      </c>
      <c r="L262" s="74"/>
      <c r="M262" s="74"/>
      <c r="N262" s="74"/>
      <c r="O262" s="74"/>
      <c r="P262" s="74"/>
      <c r="Q262" s="74"/>
      <c r="R262" s="74"/>
      <c r="S262" s="74"/>
      <c r="T262" s="10"/>
      <c r="U262" s="10"/>
    </row>
    <row r="263" spans="1:21" ht="12" customHeight="1">
      <c r="A263" s="74"/>
      <c r="B263" s="130"/>
      <c r="C263" s="100"/>
      <c r="D263" s="100"/>
      <c r="E263" s="13" t="s">
        <v>23</v>
      </c>
      <c r="F263" s="20">
        <f t="shared" ref="F263:K265" si="152">F268</f>
        <v>170018.76</v>
      </c>
      <c r="G263" s="20">
        <f t="shared" si="152"/>
        <v>170018.76</v>
      </c>
      <c r="H263" s="20">
        <f t="shared" si="152"/>
        <v>0</v>
      </c>
      <c r="I263" s="20">
        <f t="shared" si="152"/>
        <v>0</v>
      </c>
      <c r="J263" s="20">
        <f t="shared" si="152"/>
        <v>170018.76</v>
      </c>
      <c r="K263" s="20">
        <f t="shared" si="152"/>
        <v>170018.76</v>
      </c>
      <c r="L263" s="74"/>
      <c r="M263" s="74"/>
      <c r="N263" s="74"/>
      <c r="O263" s="74"/>
      <c r="P263" s="74"/>
      <c r="Q263" s="74"/>
      <c r="R263" s="74"/>
      <c r="S263" s="74"/>
      <c r="T263" s="10"/>
      <c r="U263" s="10"/>
    </row>
    <row r="264" spans="1:21" ht="12.75" customHeight="1">
      <c r="A264" s="74"/>
      <c r="B264" s="130"/>
      <c r="C264" s="100"/>
      <c r="D264" s="100"/>
      <c r="E264" s="13" t="s">
        <v>24</v>
      </c>
      <c r="F264" s="20">
        <f t="shared" si="152"/>
        <v>0</v>
      </c>
      <c r="G264" s="20">
        <f t="shared" si="152"/>
        <v>0</v>
      </c>
      <c r="H264" s="20">
        <f t="shared" si="152"/>
        <v>0</v>
      </c>
      <c r="I264" s="20">
        <f t="shared" si="152"/>
        <v>0</v>
      </c>
      <c r="J264" s="20">
        <f t="shared" si="152"/>
        <v>0</v>
      </c>
      <c r="K264" s="20">
        <f t="shared" si="152"/>
        <v>0</v>
      </c>
      <c r="L264" s="74"/>
      <c r="M264" s="74"/>
      <c r="N264" s="74"/>
      <c r="O264" s="74"/>
      <c r="P264" s="74"/>
      <c r="Q264" s="74"/>
      <c r="R264" s="74"/>
      <c r="S264" s="74"/>
      <c r="T264" s="10"/>
      <c r="U264" s="10"/>
    </row>
    <row r="265" spans="1:21" ht="15" customHeight="1">
      <c r="A265" s="75"/>
      <c r="B265" s="131"/>
      <c r="C265" s="101"/>
      <c r="D265" s="101"/>
      <c r="E265" s="13" t="s">
        <v>25</v>
      </c>
      <c r="F265" s="20">
        <f t="shared" si="152"/>
        <v>0</v>
      </c>
      <c r="G265" s="20">
        <f t="shared" si="152"/>
        <v>0</v>
      </c>
      <c r="H265" s="20">
        <f t="shared" si="152"/>
        <v>0</v>
      </c>
      <c r="I265" s="20">
        <f t="shared" si="152"/>
        <v>0</v>
      </c>
      <c r="J265" s="20">
        <f t="shared" si="152"/>
        <v>0</v>
      </c>
      <c r="K265" s="20">
        <f t="shared" si="152"/>
        <v>0</v>
      </c>
      <c r="L265" s="75"/>
      <c r="M265" s="75"/>
      <c r="N265" s="75"/>
      <c r="O265" s="75"/>
      <c r="P265" s="75"/>
      <c r="Q265" s="75"/>
      <c r="R265" s="75"/>
      <c r="S265" s="75"/>
      <c r="T265" s="10"/>
      <c r="U265" s="10"/>
    </row>
    <row r="266" spans="1:21" ht="23.25" customHeight="1">
      <c r="A266" s="111" t="s">
        <v>40</v>
      </c>
      <c r="B266" s="114" t="s">
        <v>144</v>
      </c>
      <c r="C266" s="99" t="s">
        <v>205</v>
      </c>
      <c r="D266" s="139" t="s">
        <v>225</v>
      </c>
      <c r="E266" s="19" t="s">
        <v>20</v>
      </c>
      <c r="F266" s="20">
        <f>F267+F268+F269+F270</f>
        <v>1196918.76</v>
      </c>
      <c r="G266" s="20">
        <f t="shared" ref="G266:K266" si="153">G267+G268+G269+G270</f>
        <v>1196918.76</v>
      </c>
      <c r="H266" s="21">
        <f>H267+H268+H269+H270</f>
        <v>487670</v>
      </c>
      <c r="I266" s="21">
        <f>I267+I268+I269+I270</f>
        <v>487670</v>
      </c>
      <c r="J266" s="21">
        <f t="shared" si="153"/>
        <v>709248.76</v>
      </c>
      <c r="K266" s="21">
        <f t="shared" si="153"/>
        <v>709248.76</v>
      </c>
      <c r="L266" s="142" t="s">
        <v>145</v>
      </c>
      <c r="M266" s="99" t="s">
        <v>46</v>
      </c>
      <c r="N266" s="73">
        <f>(P266+R266)/2</f>
        <v>5</v>
      </c>
      <c r="O266" s="73">
        <f>(Q266+S266)/2</f>
        <v>5</v>
      </c>
      <c r="P266" s="73">
        <v>5</v>
      </c>
      <c r="Q266" s="73">
        <v>5</v>
      </c>
      <c r="R266" s="73">
        <v>5</v>
      </c>
      <c r="S266" s="73">
        <v>5</v>
      </c>
      <c r="T266" s="11"/>
      <c r="U266" s="11"/>
    </row>
    <row r="267" spans="1:21" ht="20.25" customHeight="1">
      <c r="A267" s="112"/>
      <c r="B267" s="115"/>
      <c r="C267" s="100"/>
      <c r="D267" s="140"/>
      <c r="E267" s="13" t="s">
        <v>22</v>
      </c>
      <c r="F267" s="20">
        <f t="shared" ref="F267:G270" si="154">H267+J267</f>
        <v>1026900</v>
      </c>
      <c r="G267" s="20">
        <f t="shared" si="154"/>
        <v>1026900</v>
      </c>
      <c r="H267" s="21">
        <v>487670</v>
      </c>
      <c r="I267" s="21">
        <v>487670</v>
      </c>
      <c r="J267" s="21">
        <v>539230</v>
      </c>
      <c r="K267" s="21">
        <v>539230</v>
      </c>
      <c r="L267" s="143"/>
      <c r="M267" s="100"/>
      <c r="N267" s="74"/>
      <c r="O267" s="74"/>
      <c r="P267" s="74"/>
      <c r="Q267" s="74"/>
      <c r="R267" s="74"/>
      <c r="S267" s="74"/>
      <c r="T267" s="11"/>
      <c r="U267" s="11"/>
    </row>
    <row r="268" spans="1:21" ht="13">
      <c r="A268" s="112"/>
      <c r="B268" s="115"/>
      <c r="C268" s="100"/>
      <c r="D268" s="140"/>
      <c r="E268" s="13" t="s">
        <v>23</v>
      </c>
      <c r="F268" s="20">
        <f t="shared" si="154"/>
        <v>170018.76</v>
      </c>
      <c r="G268" s="20">
        <f t="shared" si="154"/>
        <v>170018.76</v>
      </c>
      <c r="H268" s="21">
        <v>0</v>
      </c>
      <c r="I268" s="21">
        <v>0</v>
      </c>
      <c r="J268" s="21">
        <v>170018.76</v>
      </c>
      <c r="K268" s="21">
        <v>170018.76</v>
      </c>
      <c r="L268" s="143"/>
      <c r="M268" s="100"/>
      <c r="N268" s="74"/>
      <c r="O268" s="74"/>
      <c r="P268" s="74"/>
      <c r="Q268" s="74"/>
      <c r="R268" s="74"/>
      <c r="S268" s="74"/>
      <c r="T268" s="11"/>
      <c r="U268" s="11"/>
    </row>
    <row r="269" spans="1:21" ht="14.25" customHeight="1">
      <c r="A269" s="112"/>
      <c r="B269" s="115"/>
      <c r="C269" s="100"/>
      <c r="D269" s="140"/>
      <c r="E269" s="13" t="s">
        <v>24</v>
      </c>
      <c r="F269" s="20">
        <f t="shared" si="154"/>
        <v>0</v>
      </c>
      <c r="G269" s="20">
        <f t="shared" si="154"/>
        <v>0</v>
      </c>
      <c r="H269" s="21">
        <v>0</v>
      </c>
      <c r="I269" s="21">
        <v>0</v>
      </c>
      <c r="J269" s="21">
        <v>0</v>
      </c>
      <c r="K269" s="21">
        <v>0</v>
      </c>
      <c r="L269" s="143"/>
      <c r="M269" s="100"/>
      <c r="N269" s="74"/>
      <c r="O269" s="74"/>
      <c r="P269" s="74"/>
      <c r="Q269" s="74"/>
      <c r="R269" s="74"/>
      <c r="S269" s="74"/>
      <c r="T269" s="11"/>
      <c r="U269" s="11"/>
    </row>
    <row r="270" spans="1:21" ht="13.5" customHeight="1">
      <c r="A270" s="113"/>
      <c r="B270" s="116"/>
      <c r="C270" s="101"/>
      <c r="D270" s="141"/>
      <c r="E270" s="13" t="s">
        <v>25</v>
      </c>
      <c r="F270" s="20">
        <f t="shared" si="154"/>
        <v>0</v>
      </c>
      <c r="G270" s="20">
        <f t="shared" si="154"/>
        <v>0</v>
      </c>
      <c r="H270" s="21">
        <v>0</v>
      </c>
      <c r="I270" s="21">
        <v>0</v>
      </c>
      <c r="J270" s="21">
        <v>0</v>
      </c>
      <c r="K270" s="21">
        <v>0</v>
      </c>
      <c r="L270" s="144"/>
      <c r="M270" s="101"/>
      <c r="N270" s="75"/>
      <c r="O270" s="75"/>
      <c r="P270" s="75"/>
      <c r="Q270" s="75"/>
      <c r="R270" s="75"/>
      <c r="S270" s="75"/>
      <c r="T270" s="11"/>
      <c r="U270" s="11"/>
    </row>
    <row r="271" spans="1:21" ht="12.75" customHeight="1">
      <c r="A271" s="102" t="s">
        <v>146</v>
      </c>
      <c r="B271" s="103"/>
      <c r="C271" s="108" t="s">
        <v>9</v>
      </c>
      <c r="D271" s="108" t="s">
        <v>9</v>
      </c>
      <c r="E271" s="22" t="s">
        <v>8</v>
      </c>
      <c r="F271" s="20">
        <f>F256</f>
        <v>1196918.76</v>
      </c>
      <c r="G271" s="20">
        <f t="shared" ref="G271:K271" si="155">G256</f>
        <v>1196918.76</v>
      </c>
      <c r="H271" s="20">
        <f t="shared" si="155"/>
        <v>487670</v>
      </c>
      <c r="I271" s="20">
        <f t="shared" si="155"/>
        <v>487670</v>
      </c>
      <c r="J271" s="20">
        <f t="shared" si="155"/>
        <v>709248.76</v>
      </c>
      <c r="K271" s="20">
        <f t="shared" si="155"/>
        <v>709248.76</v>
      </c>
      <c r="L271" s="99" t="s">
        <v>9</v>
      </c>
      <c r="M271" s="73" t="s">
        <v>9</v>
      </c>
      <c r="N271" s="73" t="s">
        <v>9</v>
      </c>
      <c r="O271" s="73" t="s">
        <v>9</v>
      </c>
      <c r="P271" s="73" t="s">
        <v>9</v>
      </c>
      <c r="Q271" s="73" t="s">
        <v>9</v>
      </c>
      <c r="R271" s="73" t="s">
        <v>9</v>
      </c>
      <c r="S271" s="73" t="s">
        <v>9</v>
      </c>
      <c r="T271" s="6"/>
      <c r="U271" s="6"/>
    </row>
    <row r="272" spans="1:21" ht="14.25" customHeight="1">
      <c r="A272" s="104"/>
      <c r="B272" s="105"/>
      <c r="C272" s="109"/>
      <c r="D272" s="109"/>
      <c r="E272" s="13" t="s">
        <v>22</v>
      </c>
      <c r="F272" s="20">
        <f t="shared" ref="F272:K275" si="156">F257</f>
        <v>1026900</v>
      </c>
      <c r="G272" s="20">
        <f t="shared" si="156"/>
        <v>1026900</v>
      </c>
      <c r="H272" s="20">
        <f t="shared" si="156"/>
        <v>487670</v>
      </c>
      <c r="I272" s="20">
        <f t="shared" si="156"/>
        <v>487670</v>
      </c>
      <c r="J272" s="20">
        <f t="shared" si="156"/>
        <v>539230</v>
      </c>
      <c r="K272" s="20">
        <f t="shared" si="156"/>
        <v>539230</v>
      </c>
      <c r="L272" s="100"/>
      <c r="M272" s="74"/>
      <c r="N272" s="74"/>
      <c r="O272" s="74"/>
      <c r="P272" s="74"/>
      <c r="Q272" s="74"/>
      <c r="R272" s="74"/>
      <c r="S272" s="74"/>
      <c r="T272" s="6"/>
      <c r="U272" s="6"/>
    </row>
    <row r="273" spans="1:21" ht="13.5" customHeight="1">
      <c r="A273" s="104"/>
      <c r="B273" s="105"/>
      <c r="C273" s="109"/>
      <c r="D273" s="109"/>
      <c r="E273" s="13" t="s">
        <v>23</v>
      </c>
      <c r="F273" s="20">
        <f t="shared" si="156"/>
        <v>170018.76</v>
      </c>
      <c r="G273" s="20">
        <f t="shared" si="156"/>
        <v>170018.76</v>
      </c>
      <c r="H273" s="20">
        <f t="shared" si="156"/>
        <v>0</v>
      </c>
      <c r="I273" s="20">
        <f t="shared" si="156"/>
        <v>0</v>
      </c>
      <c r="J273" s="20">
        <f t="shared" si="156"/>
        <v>170018.76</v>
      </c>
      <c r="K273" s="20">
        <f t="shared" si="156"/>
        <v>170018.76</v>
      </c>
      <c r="L273" s="100"/>
      <c r="M273" s="74"/>
      <c r="N273" s="74"/>
      <c r="O273" s="74"/>
      <c r="P273" s="74"/>
      <c r="Q273" s="74"/>
      <c r="R273" s="74"/>
      <c r="S273" s="74"/>
      <c r="T273" s="6"/>
      <c r="U273" s="6"/>
    </row>
    <row r="274" spans="1:21" ht="12.75" customHeight="1">
      <c r="A274" s="104"/>
      <c r="B274" s="105"/>
      <c r="C274" s="109"/>
      <c r="D274" s="109"/>
      <c r="E274" s="23" t="s">
        <v>24</v>
      </c>
      <c r="F274" s="20">
        <f t="shared" si="156"/>
        <v>0</v>
      </c>
      <c r="G274" s="20">
        <f t="shared" si="156"/>
        <v>0</v>
      </c>
      <c r="H274" s="20">
        <f t="shared" si="156"/>
        <v>0</v>
      </c>
      <c r="I274" s="20">
        <f t="shared" si="156"/>
        <v>0</v>
      </c>
      <c r="J274" s="20">
        <f t="shared" si="156"/>
        <v>0</v>
      </c>
      <c r="K274" s="20">
        <f t="shared" si="156"/>
        <v>0</v>
      </c>
      <c r="L274" s="100"/>
      <c r="M274" s="74"/>
      <c r="N274" s="74"/>
      <c r="O274" s="74"/>
      <c r="P274" s="74"/>
      <c r="Q274" s="74"/>
      <c r="R274" s="74"/>
      <c r="S274" s="74"/>
      <c r="T274" s="6"/>
      <c r="U274" s="6"/>
    </row>
    <row r="275" spans="1:21" ht="15" customHeight="1">
      <c r="A275" s="106"/>
      <c r="B275" s="107"/>
      <c r="C275" s="110"/>
      <c r="D275" s="110"/>
      <c r="E275" s="13" t="s">
        <v>25</v>
      </c>
      <c r="F275" s="20">
        <f t="shared" si="156"/>
        <v>0</v>
      </c>
      <c r="G275" s="20">
        <f t="shared" si="156"/>
        <v>0</v>
      </c>
      <c r="H275" s="20">
        <f t="shared" si="156"/>
        <v>0</v>
      </c>
      <c r="I275" s="20">
        <f t="shared" si="156"/>
        <v>0</v>
      </c>
      <c r="J275" s="20">
        <f t="shared" si="156"/>
        <v>0</v>
      </c>
      <c r="K275" s="20">
        <f t="shared" si="156"/>
        <v>0</v>
      </c>
      <c r="L275" s="101"/>
      <c r="M275" s="75"/>
      <c r="N275" s="75"/>
      <c r="O275" s="75"/>
      <c r="P275" s="75"/>
      <c r="Q275" s="75"/>
      <c r="R275" s="75"/>
      <c r="S275" s="75"/>
      <c r="T275" s="6"/>
      <c r="U275" s="6"/>
    </row>
    <row r="276" spans="1:21" ht="15" customHeight="1">
      <c r="A276" s="95" t="s">
        <v>147</v>
      </c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10"/>
      <c r="U276" s="10"/>
    </row>
    <row r="277" spans="1:21" ht="27" customHeight="1">
      <c r="A277" s="97" t="s">
        <v>148</v>
      </c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10"/>
      <c r="U277" s="10"/>
    </row>
    <row r="278" spans="1:21" ht="15" customHeight="1">
      <c r="A278" s="97" t="s">
        <v>149</v>
      </c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10"/>
      <c r="U278" s="10"/>
    </row>
    <row r="279" spans="1:21" ht="2.25" hidden="1" customHeight="1">
      <c r="T279" s="10"/>
      <c r="U279" s="10"/>
    </row>
    <row r="280" spans="1:21" ht="21" customHeight="1">
      <c r="A280" s="73">
        <v>1</v>
      </c>
      <c r="B280" s="132" t="s">
        <v>150</v>
      </c>
      <c r="C280" s="99" t="s">
        <v>9</v>
      </c>
      <c r="D280" s="99" t="s">
        <v>9</v>
      </c>
      <c r="E280" s="19" t="s">
        <v>20</v>
      </c>
      <c r="F280" s="20">
        <f>F285</f>
        <v>3405055.67</v>
      </c>
      <c r="G280" s="20">
        <f t="shared" ref="G280:K280" si="157">G285</f>
        <v>3405055.67</v>
      </c>
      <c r="H280" s="20">
        <f t="shared" ref="H280:I284" si="158">H285</f>
        <v>282088.15999999997</v>
      </c>
      <c r="I280" s="20">
        <f t="shared" si="158"/>
        <v>282088.15999999997</v>
      </c>
      <c r="J280" s="20">
        <f t="shared" si="157"/>
        <v>3122967.51</v>
      </c>
      <c r="K280" s="20">
        <f t="shared" si="157"/>
        <v>3122967.51</v>
      </c>
      <c r="L280" s="73" t="s">
        <v>9</v>
      </c>
      <c r="M280" s="73" t="s">
        <v>9</v>
      </c>
      <c r="N280" s="73" t="s">
        <v>9</v>
      </c>
      <c r="O280" s="73" t="s">
        <v>9</v>
      </c>
      <c r="P280" s="73" t="s">
        <v>9</v>
      </c>
      <c r="Q280" s="73" t="s">
        <v>9</v>
      </c>
      <c r="R280" s="73" t="s">
        <v>9</v>
      </c>
      <c r="S280" s="73" t="s">
        <v>9</v>
      </c>
      <c r="T280" s="10"/>
      <c r="U280" s="10"/>
    </row>
    <row r="281" spans="1:21" ht="21.75" customHeight="1">
      <c r="A281" s="74"/>
      <c r="B281" s="133"/>
      <c r="C281" s="100"/>
      <c r="D281" s="100"/>
      <c r="E281" s="13" t="s">
        <v>22</v>
      </c>
      <c r="F281" s="20">
        <f t="shared" ref="F281:K281" si="159">F286</f>
        <v>444696.54</v>
      </c>
      <c r="G281" s="20">
        <f t="shared" si="159"/>
        <v>444696.54</v>
      </c>
      <c r="H281" s="20">
        <f t="shared" si="158"/>
        <v>282088.15999999997</v>
      </c>
      <c r="I281" s="20">
        <f t="shared" si="158"/>
        <v>282088.15999999997</v>
      </c>
      <c r="J281" s="20">
        <f t="shared" si="159"/>
        <v>162608.38</v>
      </c>
      <c r="K281" s="20">
        <f t="shared" si="159"/>
        <v>162608.38</v>
      </c>
      <c r="L281" s="74"/>
      <c r="M281" s="74"/>
      <c r="N281" s="74"/>
      <c r="O281" s="74"/>
      <c r="P281" s="74"/>
      <c r="Q281" s="74"/>
      <c r="R281" s="74"/>
      <c r="S281" s="74"/>
      <c r="T281" s="10"/>
      <c r="U281" s="10"/>
    </row>
    <row r="282" spans="1:21" ht="18.75" customHeight="1">
      <c r="A282" s="74"/>
      <c r="B282" s="133"/>
      <c r="C282" s="100"/>
      <c r="D282" s="100"/>
      <c r="E282" s="13" t="s">
        <v>23</v>
      </c>
      <c r="F282" s="20">
        <f t="shared" ref="F282:K282" si="160">F287</f>
        <v>2960359.13</v>
      </c>
      <c r="G282" s="20">
        <f t="shared" si="160"/>
        <v>2960359.13</v>
      </c>
      <c r="H282" s="20">
        <f t="shared" si="158"/>
        <v>0</v>
      </c>
      <c r="I282" s="20">
        <f t="shared" si="158"/>
        <v>0</v>
      </c>
      <c r="J282" s="20">
        <f t="shared" si="160"/>
        <v>2960359.13</v>
      </c>
      <c r="K282" s="20">
        <f t="shared" si="160"/>
        <v>2960359.13</v>
      </c>
      <c r="L282" s="74"/>
      <c r="M282" s="74"/>
      <c r="N282" s="74"/>
      <c r="O282" s="74"/>
      <c r="P282" s="74"/>
      <c r="Q282" s="74"/>
      <c r="R282" s="74"/>
      <c r="S282" s="74"/>
      <c r="T282" s="10"/>
      <c r="U282" s="10"/>
    </row>
    <row r="283" spans="1:21" ht="14.25" customHeight="1">
      <c r="A283" s="74"/>
      <c r="B283" s="133"/>
      <c r="C283" s="100"/>
      <c r="D283" s="100"/>
      <c r="E283" s="13" t="s">
        <v>24</v>
      </c>
      <c r="F283" s="20">
        <f t="shared" ref="F283:K283" si="161">F288</f>
        <v>0</v>
      </c>
      <c r="G283" s="20">
        <f t="shared" si="161"/>
        <v>0</v>
      </c>
      <c r="H283" s="20">
        <f t="shared" si="158"/>
        <v>0</v>
      </c>
      <c r="I283" s="20">
        <f t="shared" si="158"/>
        <v>0</v>
      </c>
      <c r="J283" s="20">
        <f t="shared" si="161"/>
        <v>0</v>
      </c>
      <c r="K283" s="20">
        <f t="shared" si="161"/>
        <v>0</v>
      </c>
      <c r="L283" s="74"/>
      <c r="M283" s="74"/>
      <c r="N283" s="74"/>
      <c r="O283" s="74"/>
      <c r="P283" s="74"/>
      <c r="Q283" s="74"/>
      <c r="R283" s="74"/>
      <c r="S283" s="74"/>
      <c r="T283" s="10"/>
      <c r="U283" s="10"/>
    </row>
    <row r="284" spans="1:21" ht="15.75" customHeight="1">
      <c r="A284" s="75"/>
      <c r="B284" s="134"/>
      <c r="C284" s="101"/>
      <c r="D284" s="101"/>
      <c r="E284" s="13" t="s">
        <v>25</v>
      </c>
      <c r="F284" s="20">
        <f t="shared" ref="F284:K284" si="162">F289</f>
        <v>0</v>
      </c>
      <c r="G284" s="20">
        <f t="shared" si="162"/>
        <v>0</v>
      </c>
      <c r="H284" s="20">
        <f t="shared" si="158"/>
        <v>0</v>
      </c>
      <c r="I284" s="20">
        <f t="shared" si="158"/>
        <v>0</v>
      </c>
      <c r="J284" s="20">
        <f t="shared" si="162"/>
        <v>0</v>
      </c>
      <c r="K284" s="20">
        <f t="shared" si="162"/>
        <v>0</v>
      </c>
      <c r="L284" s="75"/>
      <c r="M284" s="75"/>
      <c r="N284" s="75"/>
      <c r="O284" s="75"/>
      <c r="P284" s="75"/>
      <c r="Q284" s="75"/>
      <c r="R284" s="75"/>
      <c r="S284" s="75"/>
      <c r="T284" s="10"/>
      <c r="U284" s="10"/>
    </row>
    <row r="285" spans="1:21" ht="15" customHeight="1">
      <c r="A285" s="73" t="s">
        <v>37</v>
      </c>
      <c r="B285" s="129" t="s">
        <v>151</v>
      </c>
      <c r="C285" s="99" t="s">
        <v>9</v>
      </c>
      <c r="D285" s="99" t="s">
        <v>9</v>
      </c>
      <c r="E285" s="26" t="s">
        <v>20</v>
      </c>
      <c r="F285" s="20">
        <f t="shared" ref="F285:K285" si="163">F286+F287+F288+F289</f>
        <v>3405055.67</v>
      </c>
      <c r="G285" s="20">
        <f t="shared" si="163"/>
        <v>3405055.67</v>
      </c>
      <c r="H285" s="20">
        <f>H286+H287+H288+H289</f>
        <v>282088.15999999997</v>
      </c>
      <c r="I285" s="20">
        <f>I286+I287+I288+I289</f>
        <v>282088.15999999997</v>
      </c>
      <c r="J285" s="20">
        <f t="shared" si="163"/>
        <v>3122967.51</v>
      </c>
      <c r="K285" s="20">
        <f t="shared" si="163"/>
        <v>3122967.51</v>
      </c>
      <c r="L285" s="73" t="s">
        <v>9</v>
      </c>
      <c r="M285" s="73" t="s">
        <v>9</v>
      </c>
      <c r="N285" s="73" t="s">
        <v>9</v>
      </c>
      <c r="O285" s="73" t="s">
        <v>9</v>
      </c>
      <c r="P285" s="73" t="s">
        <v>9</v>
      </c>
      <c r="Q285" s="73" t="s">
        <v>9</v>
      </c>
      <c r="R285" s="73" t="s">
        <v>9</v>
      </c>
      <c r="S285" s="73" t="s">
        <v>9</v>
      </c>
      <c r="T285" s="10"/>
      <c r="U285" s="10"/>
    </row>
    <row r="286" spans="1:21" ht="12.75" customHeight="1">
      <c r="A286" s="74"/>
      <c r="B286" s="130"/>
      <c r="C286" s="100"/>
      <c r="D286" s="100"/>
      <c r="E286" s="13" t="s">
        <v>22</v>
      </c>
      <c r="F286" s="20">
        <f>F291+F296</f>
        <v>444696.54</v>
      </c>
      <c r="G286" s="20">
        <f t="shared" ref="G286:K286" si="164">G291+G296</f>
        <v>444696.54</v>
      </c>
      <c r="H286" s="20">
        <f t="shared" ref="H286:I289" si="165">H291+H296</f>
        <v>282088.15999999997</v>
      </c>
      <c r="I286" s="20">
        <f t="shared" si="165"/>
        <v>282088.15999999997</v>
      </c>
      <c r="J286" s="20">
        <f t="shared" si="164"/>
        <v>162608.38</v>
      </c>
      <c r="K286" s="20">
        <f t="shared" si="164"/>
        <v>162608.38</v>
      </c>
      <c r="L286" s="74"/>
      <c r="M286" s="74"/>
      <c r="N286" s="74"/>
      <c r="O286" s="74"/>
      <c r="P286" s="74"/>
      <c r="Q286" s="74"/>
      <c r="R286" s="74"/>
      <c r="S286" s="74"/>
      <c r="T286" s="10"/>
      <c r="U286" s="10"/>
    </row>
    <row r="287" spans="1:21" ht="12" customHeight="1">
      <c r="A287" s="74"/>
      <c r="B287" s="130"/>
      <c r="C287" s="100"/>
      <c r="D287" s="100"/>
      <c r="E287" s="13" t="s">
        <v>23</v>
      </c>
      <c r="F287" s="20">
        <f t="shared" ref="F287:K289" si="166">F292+F297</f>
        <v>2960359.13</v>
      </c>
      <c r="G287" s="20">
        <f t="shared" si="166"/>
        <v>2960359.13</v>
      </c>
      <c r="H287" s="20">
        <f t="shared" si="165"/>
        <v>0</v>
      </c>
      <c r="I287" s="20">
        <f t="shared" si="165"/>
        <v>0</v>
      </c>
      <c r="J287" s="20">
        <f t="shared" si="166"/>
        <v>2960359.13</v>
      </c>
      <c r="K287" s="20">
        <f t="shared" si="166"/>
        <v>2960359.13</v>
      </c>
      <c r="L287" s="74"/>
      <c r="M287" s="74"/>
      <c r="N287" s="74"/>
      <c r="O287" s="74"/>
      <c r="P287" s="74"/>
      <c r="Q287" s="74"/>
      <c r="R287" s="74"/>
      <c r="S287" s="74"/>
      <c r="T287" s="10"/>
      <c r="U287" s="10"/>
    </row>
    <row r="288" spans="1:21" ht="12.75" customHeight="1">
      <c r="A288" s="74"/>
      <c r="B288" s="130"/>
      <c r="C288" s="100"/>
      <c r="D288" s="100"/>
      <c r="E288" s="13" t="s">
        <v>24</v>
      </c>
      <c r="F288" s="20">
        <f t="shared" si="166"/>
        <v>0</v>
      </c>
      <c r="G288" s="20">
        <f t="shared" si="166"/>
        <v>0</v>
      </c>
      <c r="H288" s="20">
        <f t="shared" si="165"/>
        <v>0</v>
      </c>
      <c r="I288" s="20">
        <f t="shared" si="165"/>
        <v>0</v>
      </c>
      <c r="J288" s="20">
        <f t="shared" si="166"/>
        <v>0</v>
      </c>
      <c r="K288" s="20">
        <f t="shared" si="166"/>
        <v>0</v>
      </c>
      <c r="L288" s="74"/>
      <c r="M288" s="74"/>
      <c r="N288" s="74"/>
      <c r="O288" s="74"/>
      <c r="P288" s="74"/>
      <c r="Q288" s="74"/>
      <c r="R288" s="74"/>
      <c r="S288" s="74"/>
      <c r="T288" s="10"/>
      <c r="U288" s="10"/>
    </row>
    <row r="289" spans="1:21" ht="15" customHeight="1">
      <c r="A289" s="75"/>
      <c r="B289" s="131"/>
      <c r="C289" s="101"/>
      <c r="D289" s="101"/>
      <c r="E289" s="13" t="s">
        <v>25</v>
      </c>
      <c r="F289" s="20">
        <f t="shared" si="166"/>
        <v>0</v>
      </c>
      <c r="G289" s="20">
        <f t="shared" si="166"/>
        <v>0</v>
      </c>
      <c r="H289" s="20">
        <f t="shared" si="165"/>
        <v>0</v>
      </c>
      <c r="I289" s="20">
        <f t="shared" si="165"/>
        <v>0</v>
      </c>
      <c r="J289" s="20">
        <f t="shared" si="166"/>
        <v>0</v>
      </c>
      <c r="K289" s="20">
        <f t="shared" si="166"/>
        <v>0</v>
      </c>
      <c r="L289" s="75"/>
      <c r="M289" s="75"/>
      <c r="N289" s="75"/>
      <c r="O289" s="75"/>
      <c r="P289" s="75"/>
      <c r="Q289" s="75"/>
      <c r="R289" s="75"/>
      <c r="S289" s="75"/>
      <c r="T289" s="10"/>
      <c r="U289" s="10"/>
    </row>
    <row r="290" spans="1:21" ht="12" customHeight="1">
      <c r="A290" s="111" t="s">
        <v>40</v>
      </c>
      <c r="B290" s="114" t="s">
        <v>152</v>
      </c>
      <c r="C290" s="99" t="s">
        <v>205</v>
      </c>
      <c r="D290" s="139" t="s">
        <v>226</v>
      </c>
      <c r="E290" s="19" t="s">
        <v>20</v>
      </c>
      <c r="F290" s="20">
        <f>F291+F292+F293+F294</f>
        <v>288888.15999999997</v>
      </c>
      <c r="G290" s="20">
        <f t="shared" ref="G290:K290" si="167">G291+G292+G293+G294</f>
        <v>288888.15999999997</v>
      </c>
      <c r="H290" s="21">
        <f>H291+H292+H293+H294</f>
        <v>282088.15999999997</v>
      </c>
      <c r="I290" s="21">
        <f>I291+I292+I293+I294</f>
        <v>282088.15999999997</v>
      </c>
      <c r="J290" s="21">
        <f t="shared" si="167"/>
        <v>6800</v>
      </c>
      <c r="K290" s="21">
        <f t="shared" si="167"/>
        <v>6800</v>
      </c>
      <c r="L290" s="142" t="s">
        <v>159</v>
      </c>
      <c r="M290" s="99" t="s">
        <v>162</v>
      </c>
      <c r="N290" s="73">
        <f>P290+R290</f>
        <v>4</v>
      </c>
      <c r="O290" s="73">
        <f>Q290+S290</f>
        <v>6</v>
      </c>
      <c r="P290" s="73">
        <v>2</v>
      </c>
      <c r="Q290" s="73">
        <v>6</v>
      </c>
      <c r="R290" s="73">
        <v>2</v>
      </c>
      <c r="S290" s="73">
        <v>0</v>
      </c>
      <c r="T290" s="11"/>
      <c r="U290" s="11"/>
    </row>
    <row r="291" spans="1:21" ht="13">
      <c r="A291" s="112"/>
      <c r="B291" s="115"/>
      <c r="C291" s="100"/>
      <c r="D291" s="140"/>
      <c r="E291" s="13" t="s">
        <v>22</v>
      </c>
      <c r="F291" s="20">
        <f t="shared" ref="F291:G294" si="168">H291+J291</f>
        <v>288888.15999999997</v>
      </c>
      <c r="G291" s="20">
        <f t="shared" si="168"/>
        <v>288888.15999999997</v>
      </c>
      <c r="H291" s="21">
        <v>282088.15999999997</v>
      </c>
      <c r="I291" s="21">
        <v>282088.15999999997</v>
      </c>
      <c r="J291" s="21">
        <v>6800</v>
      </c>
      <c r="K291" s="21">
        <v>6800</v>
      </c>
      <c r="L291" s="143"/>
      <c r="M291" s="100"/>
      <c r="N291" s="74"/>
      <c r="O291" s="74"/>
      <c r="P291" s="74"/>
      <c r="Q291" s="74"/>
      <c r="R291" s="74"/>
      <c r="S291" s="74"/>
      <c r="T291" s="11"/>
      <c r="U291" s="11"/>
    </row>
    <row r="292" spans="1:21" ht="13">
      <c r="A292" s="112"/>
      <c r="B292" s="115"/>
      <c r="C292" s="100"/>
      <c r="D292" s="140"/>
      <c r="E292" s="13" t="s">
        <v>23</v>
      </c>
      <c r="F292" s="20">
        <f t="shared" si="168"/>
        <v>0</v>
      </c>
      <c r="G292" s="20">
        <f t="shared" si="168"/>
        <v>0</v>
      </c>
      <c r="H292" s="21">
        <v>0</v>
      </c>
      <c r="I292" s="21">
        <v>0</v>
      </c>
      <c r="J292" s="21">
        <v>0</v>
      </c>
      <c r="K292" s="21">
        <v>0</v>
      </c>
      <c r="L292" s="143"/>
      <c r="M292" s="100"/>
      <c r="N292" s="74"/>
      <c r="O292" s="74"/>
      <c r="P292" s="74"/>
      <c r="Q292" s="74"/>
      <c r="R292" s="74"/>
      <c r="S292" s="74"/>
      <c r="T292" s="11"/>
      <c r="U292" s="11"/>
    </row>
    <row r="293" spans="1:21" ht="14.25" customHeight="1">
      <c r="A293" s="112"/>
      <c r="B293" s="115"/>
      <c r="C293" s="100"/>
      <c r="D293" s="140"/>
      <c r="E293" s="13" t="s">
        <v>24</v>
      </c>
      <c r="F293" s="20">
        <f t="shared" si="168"/>
        <v>0</v>
      </c>
      <c r="G293" s="20">
        <f t="shared" si="168"/>
        <v>0</v>
      </c>
      <c r="H293" s="21">
        <v>0</v>
      </c>
      <c r="I293" s="21">
        <v>0</v>
      </c>
      <c r="J293" s="21">
        <v>0</v>
      </c>
      <c r="K293" s="21">
        <v>0</v>
      </c>
      <c r="L293" s="143"/>
      <c r="M293" s="100"/>
      <c r="N293" s="74"/>
      <c r="O293" s="74"/>
      <c r="P293" s="74"/>
      <c r="Q293" s="74"/>
      <c r="R293" s="74"/>
      <c r="S293" s="74"/>
      <c r="T293" s="11"/>
      <c r="U293" s="11"/>
    </row>
    <row r="294" spans="1:21" ht="13.5" customHeight="1">
      <c r="A294" s="113"/>
      <c r="B294" s="116"/>
      <c r="C294" s="101"/>
      <c r="D294" s="141"/>
      <c r="E294" s="13" t="s">
        <v>25</v>
      </c>
      <c r="F294" s="20">
        <f t="shared" si="168"/>
        <v>0</v>
      </c>
      <c r="G294" s="20">
        <f t="shared" si="168"/>
        <v>0</v>
      </c>
      <c r="H294" s="21">
        <v>0</v>
      </c>
      <c r="I294" s="21">
        <v>0</v>
      </c>
      <c r="J294" s="21">
        <v>0</v>
      </c>
      <c r="K294" s="21">
        <v>0</v>
      </c>
      <c r="L294" s="144"/>
      <c r="M294" s="101"/>
      <c r="N294" s="75"/>
      <c r="O294" s="75"/>
      <c r="P294" s="75"/>
      <c r="Q294" s="75"/>
      <c r="R294" s="75"/>
      <c r="S294" s="75"/>
      <c r="T294" s="11"/>
      <c r="U294" s="11"/>
    </row>
    <row r="295" spans="1:21" ht="13.5" customHeight="1">
      <c r="A295" s="111" t="s">
        <v>41</v>
      </c>
      <c r="B295" s="114" t="s">
        <v>153</v>
      </c>
      <c r="C295" s="99" t="s">
        <v>205</v>
      </c>
      <c r="D295" s="139" t="s">
        <v>227</v>
      </c>
      <c r="E295" s="19" t="s">
        <v>20</v>
      </c>
      <c r="F295" s="20">
        <f>F296+F297+F298+F299</f>
        <v>3116167.51</v>
      </c>
      <c r="G295" s="20">
        <f t="shared" ref="G295:K295" si="169">G296+G297+G298+G299</f>
        <v>3116167.51</v>
      </c>
      <c r="H295" s="21">
        <f>H296+H297+H298+H299</f>
        <v>0</v>
      </c>
      <c r="I295" s="21">
        <f>I296+I297+I298+I299</f>
        <v>0</v>
      </c>
      <c r="J295" s="21">
        <f t="shared" si="169"/>
        <v>3116167.51</v>
      </c>
      <c r="K295" s="21">
        <f t="shared" si="169"/>
        <v>3116167.51</v>
      </c>
      <c r="L295" s="138" t="s">
        <v>160</v>
      </c>
      <c r="M295" s="138" t="s">
        <v>47</v>
      </c>
      <c r="N295" s="94">
        <v>100</v>
      </c>
      <c r="O295" s="94">
        <v>100</v>
      </c>
      <c r="P295" s="94">
        <v>0</v>
      </c>
      <c r="Q295" s="94">
        <v>0</v>
      </c>
      <c r="R295" s="94">
        <v>100</v>
      </c>
      <c r="S295" s="94">
        <v>100</v>
      </c>
      <c r="T295" s="11"/>
      <c r="U295" s="11"/>
    </row>
    <row r="296" spans="1:21" ht="13.5" customHeight="1">
      <c r="A296" s="112"/>
      <c r="B296" s="115"/>
      <c r="C296" s="100"/>
      <c r="D296" s="140"/>
      <c r="E296" s="13" t="s">
        <v>22</v>
      </c>
      <c r="F296" s="20">
        <f t="shared" ref="F296:G299" si="170">H296+J296</f>
        <v>155808.38</v>
      </c>
      <c r="G296" s="20">
        <f t="shared" si="170"/>
        <v>155808.38</v>
      </c>
      <c r="H296" s="21">
        <v>0</v>
      </c>
      <c r="I296" s="21">
        <v>0</v>
      </c>
      <c r="J296" s="21">
        <v>155808.38</v>
      </c>
      <c r="K296" s="21">
        <v>155808.38</v>
      </c>
      <c r="L296" s="138"/>
      <c r="M296" s="138"/>
      <c r="N296" s="94"/>
      <c r="O296" s="94"/>
      <c r="P296" s="94"/>
      <c r="Q296" s="94"/>
      <c r="R296" s="94"/>
      <c r="S296" s="94"/>
      <c r="T296" s="11"/>
      <c r="U296" s="11"/>
    </row>
    <row r="297" spans="1:21" ht="13.5" customHeight="1">
      <c r="A297" s="112"/>
      <c r="B297" s="115"/>
      <c r="C297" s="100"/>
      <c r="D297" s="140"/>
      <c r="E297" s="13" t="s">
        <v>23</v>
      </c>
      <c r="F297" s="20">
        <f t="shared" si="170"/>
        <v>2960359.13</v>
      </c>
      <c r="G297" s="20">
        <f t="shared" si="170"/>
        <v>2960359.13</v>
      </c>
      <c r="H297" s="21">
        <v>0</v>
      </c>
      <c r="I297" s="21">
        <v>0</v>
      </c>
      <c r="J297" s="21">
        <v>2960359.13</v>
      </c>
      <c r="K297" s="21">
        <v>2960359.13</v>
      </c>
      <c r="L297" s="138"/>
      <c r="M297" s="138"/>
      <c r="N297" s="94"/>
      <c r="O297" s="94"/>
      <c r="P297" s="94"/>
      <c r="Q297" s="94"/>
      <c r="R297" s="94"/>
      <c r="S297" s="94"/>
      <c r="T297" s="11"/>
      <c r="U297" s="11"/>
    </row>
    <row r="298" spans="1:21" ht="13.5" customHeight="1">
      <c r="A298" s="112"/>
      <c r="B298" s="115"/>
      <c r="C298" s="100"/>
      <c r="D298" s="140"/>
      <c r="E298" s="13" t="s">
        <v>24</v>
      </c>
      <c r="F298" s="20">
        <f t="shared" si="170"/>
        <v>0</v>
      </c>
      <c r="G298" s="20">
        <f t="shared" si="170"/>
        <v>0</v>
      </c>
      <c r="H298" s="21">
        <v>0</v>
      </c>
      <c r="I298" s="21">
        <v>0</v>
      </c>
      <c r="J298" s="21">
        <v>0</v>
      </c>
      <c r="K298" s="21">
        <v>0</v>
      </c>
      <c r="L298" s="138" t="s">
        <v>161</v>
      </c>
      <c r="M298" s="138" t="s">
        <v>46</v>
      </c>
      <c r="N298" s="94">
        <f>P298+R298</f>
        <v>41</v>
      </c>
      <c r="O298" s="94">
        <f>Q298+S298</f>
        <v>41</v>
      </c>
      <c r="P298" s="94">
        <v>0</v>
      </c>
      <c r="Q298" s="94">
        <v>0</v>
      </c>
      <c r="R298" s="94">
        <v>41</v>
      </c>
      <c r="S298" s="94">
        <v>41</v>
      </c>
      <c r="T298" s="11"/>
      <c r="U298" s="11"/>
    </row>
    <row r="299" spans="1:21" ht="30.75" customHeight="1">
      <c r="A299" s="113"/>
      <c r="B299" s="116"/>
      <c r="C299" s="101"/>
      <c r="D299" s="141"/>
      <c r="E299" s="13" t="s">
        <v>25</v>
      </c>
      <c r="F299" s="20">
        <f t="shared" si="170"/>
        <v>0</v>
      </c>
      <c r="G299" s="20">
        <f t="shared" si="170"/>
        <v>0</v>
      </c>
      <c r="H299" s="21">
        <v>0</v>
      </c>
      <c r="I299" s="21">
        <v>0</v>
      </c>
      <c r="J299" s="21">
        <v>0</v>
      </c>
      <c r="K299" s="21">
        <v>0</v>
      </c>
      <c r="L299" s="138"/>
      <c r="M299" s="138"/>
      <c r="N299" s="94"/>
      <c r="O299" s="94"/>
      <c r="P299" s="94"/>
      <c r="Q299" s="94"/>
      <c r="R299" s="94"/>
      <c r="S299" s="94"/>
      <c r="T299" s="11"/>
      <c r="U299" s="11"/>
    </row>
    <row r="300" spans="1:21" ht="12.75" customHeight="1">
      <c r="A300" s="73">
        <v>2</v>
      </c>
      <c r="B300" s="132" t="s">
        <v>154</v>
      </c>
      <c r="C300" s="99" t="s">
        <v>9</v>
      </c>
      <c r="D300" s="99" t="s">
        <v>9</v>
      </c>
      <c r="E300" s="19" t="s">
        <v>20</v>
      </c>
      <c r="F300" s="20">
        <f>F305</f>
        <v>9161391.4900000002</v>
      </c>
      <c r="G300" s="20">
        <f t="shared" ref="G300:K300" si="171">G305</f>
        <v>9161391.4900000002</v>
      </c>
      <c r="H300" s="20">
        <f t="shared" ref="H300:I304" si="172">H305</f>
        <v>4673339.49</v>
      </c>
      <c r="I300" s="20">
        <f t="shared" si="172"/>
        <v>4673339.49</v>
      </c>
      <c r="J300" s="20">
        <f t="shared" si="171"/>
        <v>4488052</v>
      </c>
      <c r="K300" s="20">
        <f t="shared" si="171"/>
        <v>4488052</v>
      </c>
      <c r="L300" s="73" t="s">
        <v>9</v>
      </c>
      <c r="M300" s="73" t="s">
        <v>9</v>
      </c>
      <c r="N300" s="73" t="s">
        <v>9</v>
      </c>
      <c r="O300" s="73" t="s">
        <v>9</v>
      </c>
      <c r="P300" s="73" t="s">
        <v>9</v>
      </c>
      <c r="Q300" s="73" t="s">
        <v>9</v>
      </c>
      <c r="R300" s="73" t="s">
        <v>9</v>
      </c>
      <c r="S300" s="73" t="s">
        <v>9</v>
      </c>
      <c r="T300" s="11"/>
      <c r="U300" s="11"/>
    </row>
    <row r="301" spans="1:21" ht="12.75" customHeight="1">
      <c r="A301" s="74"/>
      <c r="B301" s="133"/>
      <c r="C301" s="100"/>
      <c r="D301" s="100"/>
      <c r="E301" s="13" t="s">
        <v>22</v>
      </c>
      <c r="F301" s="20">
        <f t="shared" ref="F301:K301" si="173">F306</f>
        <v>681984.59</v>
      </c>
      <c r="G301" s="20">
        <f t="shared" si="173"/>
        <v>681984.59</v>
      </c>
      <c r="H301" s="20">
        <f t="shared" si="172"/>
        <v>318976.99</v>
      </c>
      <c r="I301" s="20">
        <f t="shared" si="172"/>
        <v>318976.99</v>
      </c>
      <c r="J301" s="20">
        <f t="shared" si="173"/>
        <v>363007.6</v>
      </c>
      <c r="K301" s="20">
        <f t="shared" si="173"/>
        <v>363007.6</v>
      </c>
      <c r="L301" s="74"/>
      <c r="M301" s="74"/>
      <c r="N301" s="74"/>
      <c r="O301" s="74"/>
      <c r="P301" s="74"/>
      <c r="Q301" s="74"/>
      <c r="R301" s="74"/>
      <c r="S301" s="74"/>
      <c r="T301" s="11"/>
      <c r="U301" s="11"/>
    </row>
    <row r="302" spans="1:21" ht="12.75" customHeight="1">
      <c r="A302" s="74"/>
      <c r="B302" s="133"/>
      <c r="C302" s="100"/>
      <c r="D302" s="100"/>
      <c r="E302" s="13" t="s">
        <v>23</v>
      </c>
      <c r="F302" s="20">
        <f t="shared" ref="F302:K302" si="174">F307</f>
        <v>8479406.9000000004</v>
      </c>
      <c r="G302" s="20">
        <f t="shared" si="174"/>
        <v>8479406.9000000004</v>
      </c>
      <c r="H302" s="20">
        <f t="shared" si="172"/>
        <v>4354362.5</v>
      </c>
      <c r="I302" s="20">
        <f t="shared" si="172"/>
        <v>4354362.5</v>
      </c>
      <c r="J302" s="20">
        <f t="shared" si="174"/>
        <v>4125044.4</v>
      </c>
      <c r="K302" s="20">
        <f t="shared" si="174"/>
        <v>4125044.4</v>
      </c>
      <c r="L302" s="74"/>
      <c r="M302" s="74"/>
      <c r="N302" s="74"/>
      <c r="O302" s="74"/>
      <c r="P302" s="74"/>
      <c r="Q302" s="74"/>
      <c r="R302" s="74"/>
      <c r="S302" s="74"/>
      <c r="T302" s="11"/>
      <c r="U302" s="11"/>
    </row>
    <row r="303" spans="1:21" ht="12.75" customHeight="1">
      <c r="A303" s="74"/>
      <c r="B303" s="133"/>
      <c r="C303" s="100"/>
      <c r="D303" s="100"/>
      <c r="E303" s="13" t="s">
        <v>24</v>
      </c>
      <c r="F303" s="20">
        <f t="shared" ref="F303:K303" si="175">F308</f>
        <v>0</v>
      </c>
      <c r="G303" s="20">
        <f t="shared" si="175"/>
        <v>0</v>
      </c>
      <c r="H303" s="20">
        <f t="shared" si="172"/>
        <v>0</v>
      </c>
      <c r="I303" s="20">
        <f t="shared" si="172"/>
        <v>0</v>
      </c>
      <c r="J303" s="20">
        <f t="shared" si="175"/>
        <v>0</v>
      </c>
      <c r="K303" s="20">
        <f t="shared" si="175"/>
        <v>0</v>
      </c>
      <c r="L303" s="74"/>
      <c r="M303" s="74"/>
      <c r="N303" s="74"/>
      <c r="O303" s="74"/>
      <c r="P303" s="74"/>
      <c r="Q303" s="74"/>
      <c r="R303" s="74"/>
      <c r="S303" s="74"/>
      <c r="T303" s="11"/>
      <c r="U303" s="11"/>
    </row>
    <row r="304" spans="1:21" ht="12.75" customHeight="1">
      <c r="A304" s="75"/>
      <c r="B304" s="134"/>
      <c r="C304" s="101"/>
      <c r="D304" s="101"/>
      <c r="E304" s="13" t="s">
        <v>25</v>
      </c>
      <c r="F304" s="20">
        <f t="shared" ref="F304:K304" si="176">F309</f>
        <v>0</v>
      </c>
      <c r="G304" s="20">
        <f t="shared" si="176"/>
        <v>0</v>
      </c>
      <c r="H304" s="20">
        <f t="shared" si="172"/>
        <v>0</v>
      </c>
      <c r="I304" s="20">
        <f t="shared" si="172"/>
        <v>0</v>
      </c>
      <c r="J304" s="20">
        <f t="shared" si="176"/>
        <v>0</v>
      </c>
      <c r="K304" s="20">
        <f t="shared" si="176"/>
        <v>0</v>
      </c>
      <c r="L304" s="75"/>
      <c r="M304" s="75"/>
      <c r="N304" s="75"/>
      <c r="O304" s="75"/>
      <c r="P304" s="75"/>
      <c r="Q304" s="75"/>
      <c r="R304" s="75"/>
      <c r="S304" s="75"/>
      <c r="T304" s="11"/>
      <c r="U304" s="11"/>
    </row>
    <row r="305" spans="1:21" ht="10.5" customHeight="1">
      <c r="A305" s="73" t="s">
        <v>43</v>
      </c>
      <c r="B305" s="129" t="s">
        <v>155</v>
      </c>
      <c r="C305" s="99" t="s">
        <v>9</v>
      </c>
      <c r="D305" s="99" t="s">
        <v>9</v>
      </c>
      <c r="E305" s="26" t="s">
        <v>20</v>
      </c>
      <c r="F305" s="20">
        <f t="shared" ref="F305:K305" si="177">F306+F307+F308+F309</f>
        <v>9161391.4900000002</v>
      </c>
      <c r="G305" s="20">
        <f t="shared" si="177"/>
        <v>9161391.4900000002</v>
      </c>
      <c r="H305" s="20">
        <f>H306+H307+H308+H309</f>
        <v>4673339.49</v>
      </c>
      <c r="I305" s="20">
        <f>I306+I307+I308+I309</f>
        <v>4673339.49</v>
      </c>
      <c r="J305" s="20">
        <f t="shared" si="177"/>
        <v>4488052</v>
      </c>
      <c r="K305" s="20">
        <f t="shared" si="177"/>
        <v>4488052</v>
      </c>
      <c r="L305" s="73" t="s">
        <v>9</v>
      </c>
      <c r="M305" s="73" t="s">
        <v>9</v>
      </c>
      <c r="N305" s="73" t="s">
        <v>9</v>
      </c>
      <c r="O305" s="73" t="s">
        <v>9</v>
      </c>
      <c r="P305" s="73" t="s">
        <v>9</v>
      </c>
      <c r="Q305" s="73" t="s">
        <v>9</v>
      </c>
      <c r="R305" s="73" t="s">
        <v>9</v>
      </c>
      <c r="S305" s="73" t="s">
        <v>9</v>
      </c>
      <c r="T305" s="11"/>
      <c r="U305" s="11"/>
    </row>
    <row r="306" spans="1:21" ht="10.5" customHeight="1">
      <c r="A306" s="74"/>
      <c r="B306" s="130"/>
      <c r="C306" s="100"/>
      <c r="D306" s="100"/>
      <c r="E306" s="13" t="s">
        <v>22</v>
      </c>
      <c r="F306" s="20">
        <f>F311+F316+F321</f>
        <v>681984.59</v>
      </c>
      <c r="G306" s="20">
        <f t="shared" ref="G306:K306" si="178">G311+G316+G321</f>
        <v>681984.59</v>
      </c>
      <c r="H306" s="20">
        <f t="shared" ref="H306:I309" si="179">H311+H316+H321</f>
        <v>318976.99</v>
      </c>
      <c r="I306" s="20">
        <f t="shared" si="179"/>
        <v>318976.99</v>
      </c>
      <c r="J306" s="20">
        <f t="shared" si="178"/>
        <v>363007.6</v>
      </c>
      <c r="K306" s="20">
        <f t="shared" si="178"/>
        <v>363007.6</v>
      </c>
      <c r="L306" s="74"/>
      <c r="M306" s="74"/>
      <c r="N306" s="74"/>
      <c r="O306" s="74"/>
      <c r="P306" s="74"/>
      <c r="Q306" s="74"/>
      <c r="R306" s="74"/>
      <c r="S306" s="74"/>
      <c r="T306" s="11"/>
      <c r="U306" s="11"/>
    </row>
    <row r="307" spans="1:21" ht="10.5" customHeight="1">
      <c r="A307" s="74"/>
      <c r="B307" s="130"/>
      <c r="C307" s="100"/>
      <c r="D307" s="100"/>
      <c r="E307" s="13" t="s">
        <v>23</v>
      </c>
      <c r="F307" s="20">
        <f t="shared" ref="F307:K309" si="180">F312+F317+F322</f>
        <v>8479406.9000000004</v>
      </c>
      <c r="G307" s="20">
        <f t="shared" si="180"/>
        <v>8479406.9000000004</v>
      </c>
      <c r="H307" s="20">
        <f t="shared" si="179"/>
        <v>4354362.5</v>
      </c>
      <c r="I307" s="20">
        <f t="shared" si="179"/>
        <v>4354362.5</v>
      </c>
      <c r="J307" s="20">
        <f t="shared" si="180"/>
        <v>4125044.4</v>
      </c>
      <c r="K307" s="20">
        <f t="shared" si="180"/>
        <v>4125044.4</v>
      </c>
      <c r="L307" s="74"/>
      <c r="M307" s="74"/>
      <c r="N307" s="74"/>
      <c r="O307" s="74"/>
      <c r="P307" s="74"/>
      <c r="Q307" s="74"/>
      <c r="R307" s="74"/>
      <c r="S307" s="74"/>
      <c r="T307" s="11"/>
      <c r="U307" s="11"/>
    </row>
    <row r="308" spans="1:21" ht="10.5" customHeight="1">
      <c r="A308" s="74"/>
      <c r="B308" s="130"/>
      <c r="C308" s="100"/>
      <c r="D308" s="100"/>
      <c r="E308" s="13" t="s">
        <v>24</v>
      </c>
      <c r="F308" s="20">
        <f t="shared" si="180"/>
        <v>0</v>
      </c>
      <c r="G308" s="20">
        <f t="shared" si="180"/>
        <v>0</v>
      </c>
      <c r="H308" s="20">
        <f t="shared" si="179"/>
        <v>0</v>
      </c>
      <c r="I308" s="20">
        <f t="shared" si="179"/>
        <v>0</v>
      </c>
      <c r="J308" s="20">
        <f t="shared" si="180"/>
        <v>0</v>
      </c>
      <c r="K308" s="20">
        <f t="shared" si="180"/>
        <v>0</v>
      </c>
      <c r="L308" s="74"/>
      <c r="M308" s="74"/>
      <c r="N308" s="74"/>
      <c r="O308" s="74"/>
      <c r="P308" s="74"/>
      <c r="Q308" s="74"/>
      <c r="R308" s="74"/>
      <c r="S308" s="74"/>
      <c r="T308" s="11"/>
      <c r="U308" s="11"/>
    </row>
    <row r="309" spans="1:21" ht="10.5" customHeight="1">
      <c r="A309" s="75"/>
      <c r="B309" s="131"/>
      <c r="C309" s="101"/>
      <c r="D309" s="101"/>
      <c r="E309" s="13" t="s">
        <v>25</v>
      </c>
      <c r="F309" s="20">
        <f t="shared" si="180"/>
        <v>0</v>
      </c>
      <c r="G309" s="20">
        <f t="shared" si="180"/>
        <v>0</v>
      </c>
      <c r="H309" s="20">
        <f t="shared" si="179"/>
        <v>0</v>
      </c>
      <c r="I309" s="20">
        <f t="shared" si="179"/>
        <v>0</v>
      </c>
      <c r="J309" s="20">
        <f t="shared" si="180"/>
        <v>0</v>
      </c>
      <c r="K309" s="20">
        <f t="shared" si="180"/>
        <v>0</v>
      </c>
      <c r="L309" s="75"/>
      <c r="M309" s="75"/>
      <c r="N309" s="75"/>
      <c r="O309" s="75"/>
      <c r="P309" s="75"/>
      <c r="Q309" s="75"/>
      <c r="R309" s="75"/>
      <c r="S309" s="75"/>
      <c r="T309" s="11"/>
      <c r="U309" s="11"/>
    </row>
    <row r="310" spans="1:21" ht="13.5" customHeight="1">
      <c r="A310" s="111" t="s">
        <v>45</v>
      </c>
      <c r="B310" s="114" t="s">
        <v>156</v>
      </c>
      <c r="C310" s="99" t="s">
        <v>205</v>
      </c>
      <c r="D310" s="139" t="s">
        <v>228</v>
      </c>
      <c r="E310" s="19" t="s">
        <v>20</v>
      </c>
      <c r="F310" s="20">
        <f>F311+F312+F313+F314</f>
        <v>3833927.89</v>
      </c>
      <c r="G310" s="20">
        <f t="shared" ref="G310:K310" si="181">G311+G312+G313+G314</f>
        <v>3833927.89</v>
      </c>
      <c r="H310" s="21">
        <f>H311+H312+H313+H314</f>
        <v>3688027.89</v>
      </c>
      <c r="I310" s="21">
        <f>I311+I312+I313+I314</f>
        <v>3688027.89</v>
      </c>
      <c r="J310" s="21">
        <f t="shared" si="181"/>
        <v>145900</v>
      </c>
      <c r="K310" s="21">
        <f t="shared" si="181"/>
        <v>145900</v>
      </c>
      <c r="L310" s="142" t="s">
        <v>163</v>
      </c>
      <c r="M310" s="99" t="s">
        <v>164</v>
      </c>
      <c r="N310" s="73">
        <f>P310+R310</f>
        <v>1</v>
      </c>
      <c r="O310" s="73">
        <f>Q310+S310</f>
        <v>6</v>
      </c>
      <c r="P310" s="73">
        <v>1</v>
      </c>
      <c r="Q310" s="73">
        <v>6</v>
      </c>
      <c r="R310" s="73">
        <v>0</v>
      </c>
      <c r="S310" s="73">
        <v>0</v>
      </c>
      <c r="T310" s="11"/>
      <c r="U310" s="11"/>
    </row>
    <row r="311" spans="1:21" ht="13.5" customHeight="1">
      <c r="A311" s="112"/>
      <c r="B311" s="115"/>
      <c r="C311" s="100"/>
      <c r="D311" s="140"/>
      <c r="E311" s="13" t="s">
        <v>22</v>
      </c>
      <c r="F311" s="20">
        <f t="shared" ref="F311:G314" si="182">H311+J311</f>
        <v>415611.41</v>
      </c>
      <c r="G311" s="20">
        <f t="shared" si="182"/>
        <v>415611.41</v>
      </c>
      <c r="H311" s="21">
        <v>269711.40999999997</v>
      </c>
      <c r="I311" s="21">
        <v>269711.40999999997</v>
      </c>
      <c r="J311" s="21">
        <v>145900</v>
      </c>
      <c r="K311" s="21">
        <v>145900</v>
      </c>
      <c r="L311" s="143"/>
      <c r="M311" s="100"/>
      <c r="N311" s="74"/>
      <c r="O311" s="74"/>
      <c r="P311" s="74"/>
      <c r="Q311" s="74"/>
      <c r="R311" s="74"/>
      <c r="S311" s="74"/>
      <c r="T311" s="11"/>
      <c r="U311" s="11"/>
    </row>
    <row r="312" spans="1:21" ht="13.5" customHeight="1">
      <c r="A312" s="112"/>
      <c r="B312" s="115"/>
      <c r="C312" s="100"/>
      <c r="D312" s="140"/>
      <c r="E312" s="13" t="s">
        <v>23</v>
      </c>
      <c r="F312" s="20">
        <f t="shared" si="182"/>
        <v>3418316.48</v>
      </c>
      <c r="G312" s="20">
        <f t="shared" si="182"/>
        <v>3418316.48</v>
      </c>
      <c r="H312" s="21">
        <v>3418316.48</v>
      </c>
      <c r="I312" s="21">
        <v>3418316.48</v>
      </c>
      <c r="J312" s="21">
        <v>0</v>
      </c>
      <c r="K312" s="21">
        <v>0</v>
      </c>
      <c r="L312" s="143"/>
      <c r="M312" s="100"/>
      <c r="N312" s="74"/>
      <c r="O312" s="74"/>
      <c r="P312" s="74"/>
      <c r="Q312" s="74"/>
      <c r="R312" s="74"/>
      <c r="S312" s="74"/>
      <c r="T312" s="11"/>
      <c r="U312" s="11"/>
    </row>
    <row r="313" spans="1:21" ht="13.5" customHeight="1">
      <c r="A313" s="112"/>
      <c r="B313" s="115"/>
      <c r="C313" s="100"/>
      <c r="D313" s="140"/>
      <c r="E313" s="13" t="s">
        <v>24</v>
      </c>
      <c r="F313" s="20">
        <f t="shared" si="182"/>
        <v>0</v>
      </c>
      <c r="G313" s="20">
        <f t="shared" si="182"/>
        <v>0</v>
      </c>
      <c r="H313" s="21">
        <v>0</v>
      </c>
      <c r="I313" s="21">
        <v>0</v>
      </c>
      <c r="J313" s="21">
        <v>0</v>
      </c>
      <c r="K313" s="21">
        <v>0</v>
      </c>
      <c r="L313" s="143"/>
      <c r="M313" s="100"/>
      <c r="N313" s="74"/>
      <c r="O313" s="74"/>
      <c r="P313" s="74"/>
      <c r="Q313" s="74"/>
      <c r="R313" s="74"/>
      <c r="S313" s="74"/>
      <c r="T313" s="11"/>
      <c r="U313" s="11"/>
    </row>
    <row r="314" spans="1:21" ht="13.5" customHeight="1">
      <c r="A314" s="113"/>
      <c r="B314" s="116"/>
      <c r="C314" s="101"/>
      <c r="D314" s="141"/>
      <c r="E314" s="13" t="s">
        <v>25</v>
      </c>
      <c r="F314" s="20">
        <f t="shared" si="182"/>
        <v>0</v>
      </c>
      <c r="G314" s="20">
        <f t="shared" si="182"/>
        <v>0</v>
      </c>
      <c r="H314" s="21">
        <v>0</v>
      </c>
      <c r="I314" s="21">
        <v>0</v>
      </c>
      <c r="J314" s="21">
        <v>0</v>
      </c>
      <c r="K314" s="21">
        <v>0</v>
      </c>
      <c r="L314" s="144"/>
      <c r="M314" s="101"/>
      <c r="N314" s="75"/>
      <c r="O314" s="75"/>
      <c r="P314" s="75"/>
      <c r="Q314" s="75"/>
      <c r="R314" s="75"/>
      <c r="S314" s="75"/>
      <c r="T314" s="11"/>
      <c r="U314" s="11"/>
    </row>
    <row r="315" spans="1:21" ht="24" customHeight="1">
      <c r="A315" s="111" t="s">
        <v>44</v>
      </c>
      <c r="B315" s="114" t="s">
        <v>203</v>
      </c>
      <c r="C315" s="99" t="s">
        <v>205</v>
      </c>
      <c r="D315" s="139" t="s">
        <v>229</v>
      </c>
      <c r="E315" s="19" t="s">
        <v>20</v>
      </c>
      <c r="F315" s="20">
        <f>F316+F317+F318+F319</f>
        <v>985311.6</v>
      </c>
      <c r="G315" s="20">
        <f t="shared" ref="G315:K315" si="183">G316+G317+G318+G319</f>
        <v>985311.6</v>
      </c>
      <c r="H315" s="21">
        <f>H316+H317+H318+H319</f>
        <v>985311.6</v>
      </c>
      <c r="I315" s="21">
        <f>I316+I317+I318+I319</f>
        <v>985311.6</v>
      </c>
      <c r="J315" s="21">
        <f t="shared" si="183"/>
        <v>0</v>
      </c>
      <c r="K315" s="21">
        <f t="shared" si="183"/>
        <v>0</v>
      </c>
      <c r="L315" s="142" t="s">
        <v>165</v>
      </c>
      <c r="M315" s="99" t="s">
        <v>46</v>
      </c>
      <c r="N315" s="73">
        <f>P315+R315</f>
        <v>1</v>
      </c>
      <c r="O315" s="73">
        <f>Q315+S315</f>
        <v>1</v>
      </c>
      <c r="P315" s="73">
        <v>1</v>
      </c>
      <c r="Q315" s="73">
        <v>1</v>
      </c>
      <c r="R315" s="73">
        <v>0</v>
      </c>
      <c r="S315" s="73">
        <v>0</v>
      </c>
      <c r="T315" s="11"/>
      <c r="U315" s="11"/>
    </row>
    <row r="316" spans="1:21" ht="22.5" customHeight="1">
      <c r="A316" s="112"/>
      <c r="B316" s="115"/>
      <c r="C316" s="100"/>
      <c r="D316" s="140"/>
      <c r="E316" s="13" t="s">
        <v>22</v>
      </c>
      <c r="F316" s="20">
        <f t="shared" ref="F316:G319" si="184">H316+J316</f>
        <v>49265.58</v>
      </c>
      <c r="G316" s="20">
        <f t="shared" si="184"/>
        <v>49265.58</v>
      </c>
      <c r="H316" s="21">
        <v>49265.58</v>
      </c>
      <c r="I316" s="21">
        <v>49265.58</v>
      </c>
      <c r="J316" s="21">
        <v>0</v>
      </c>
      <c r="K316" s="21">
        <v>0</v>
      </c>
      <c r="L316" s="143"/>
      <c r="M316" s="100"/>
      <c r="N316" s="74"/>
      <c r="O316" s="74"/>
      <c r="P316" s="74"/>
      <c r="Q316" s="74"/>
      <c r="R316" s="74"/>
      <c r="S316" s="74"/>
      <c r="T316" s="11"/>
      <c r="U316" s="11"/>
    </row>
    <row r="317" spans="1:21" ht="24" customHeight="1">
      <c r="A317" s="112"/>
      <c r="B317" s="115"/>
      <c r="C317" s="100"/>
      <c r="D317" s="140"/>
      <c r="E317" s="13" t="s">
        <v>23</v>
      </c>
      <c r="F317" s="20">
        <f t="shared" si="184"/>
        <v>936046.02</v>
      </c>
      <c r="G317" s="20">
        <f t="shared" si="184"/>
        <v>936046.02</v>
      </c>
      <c r="H317" s="21">
        <v>936046.02</v>
      </c>
      <c r="I317" s="21">
        <v>936046.02</v>
      </c>
      <c r="J317" s="21">
        <v>0</v>
      </c>
      <c r="K317" s="21">
        <v>0</v>
      </c>
      <c r="L317" s="143"/>
      <c r="M317" s="100"/>
      <c r="N317" s="74"/>
      <c r="O317" s="74"/>
      <c r="P317" s="74"/>
      <c r="Q317" s="74"/>
      <c r="R317" s="74"/>
      <c r="S317" s="74"/>
      <c r="T317" s="11"/>
      <c r="U317" s="11"/>
    </row>
    <row r="318" spans="1:21" ht="26.25" customHeight="1">
      <c r="A318" s="112"/>
      <c r="B318" s="115"/>
      <c r="C318" s="100"/>
      <c r="D318" s="140"/>
      <c r="E318" s="13" t="s">
        <v>24</v>
      </c>
      <c r="F318" s="20">
        <f t="shared" si="184"/>
        <v>0</v>
      </c>
      <c r="G318" s="20">
        <f t="shared" si="184"/>
        <v>0</v>
      </c>
      <c r="H318" s="21">
        <v>0</v>
      </c>
      <c r="I318" s="21">
        <v>0</v>
      </c>
      <c r="J318" s="21">
        <v>0</v>
      </c>
      <c r="K318" s="21">
        <v>0</v>
      </c>
      <c r="L318" s="143"/>
      <c r="M318" s="100"/>
      <c r="N318" s="74"/>
      <c r="O318" s="74"/>
      <c r="P318" s="74"/>
      <c r="Q318" s="74"/>
      <c r="R318" s="74"/>
      <c r="S318" s="74"/>
      <c r="T318" s="11"/>
      <c r="U318" s="11"/>
    </row>
    <row r="319" spans="1:21" ht="30.75" customHeight="1">
      <c r="A319" s="113"/>
      <c r="B319" s="116"/>
      <c r="C319" s="101"/>
      <c r="D319" s="141"/>
      <c r="E319" s="13" t="s">
        <v>25</v>
      </c>
      <c r="F319" s="20">
        <f t="shared" si="184"/>
        <v>0</v>
      </c>
      <c r="G319" s="20">
        <f t="shared" si="184"/>
        <v>0</v>
      </c>
      <c r="H319" s="21">
        <v>0</v>
      </c>
      <c r="I319" s="21">
        <v>0</v>
      </c>
      <c r="J319" s="21">
        <v>0</v>
      </c>
      <c r="K319" s="21">
        <v>0</v>
      </c>
      <c r="L319" s="144"/>
      <c r="M319" s="101"/>
      <c r="N319" s="75"/>
      <c r="O319" s="75"/>
      <c r="P319" s="75"/>
      <c r="Q319" s="75"/>
      <c r="R319" s="75"/>
      <c r="S319" s="75"/>
      <c r="T319" s="11"/>
      <c r="U319" s="11"/>
    </row>
    <row r="320" spans="1:21" ht="12.75" customHeight="1">
      <c r="A320" s="111" t="s">
        <v>62</v>
      </c>
      <c r="B320" s="114" t="s">
        <v>157</v>
      </c>
      <c r="C320" s="99" t="s">
        <v>205</v>
      </c>
      <c r="D320" s="139" t="s">
        <v>230</v>
      </c>
      <c r="E320" s="19" t="s">
        <v>20</v>
      </c>
      <c r="F320" s="20">
        <f>F321+F322+F323+F324</f>
        <v>4342152</v>
      </c>
      <c r="G320" s="20">
        <f t="shared" ref="G320:K320" si="185">G321+G322+G323+G324</f>
        <v>4342152</v>
      </c>
      <c r="H320" s="21">
        <f>H321+H322+H323+H324</f>
        <v>0</v>
      </c>
      <c r="I320" s="21">
        <f>I321+I322+I323+I324</f>
        <v>0</v>
      </c>
      <c r="J320" s="21">
        <f t="shared" si="185"/>
        <v>4342152</v>
      </c>
      <c r="K320" s="21">
        <f t="shared" si="185"/>
        <v>4342152</v>
      </c>
      <c r="L320" s="142" t="s">
        <v>163</v>
      </c>
      <c r="M320" s="99" t="s">
        <v>164</v>
      </c>
      <c r="N320" s="73">
        <f>P320+R320</f>
        <v>3</v>
      </c>
      <c r="O320" s="73">
        <f>Q320+S320</f>
        <v>3</v>
      </c>
      <c r="P320" s="73">
        <v>0</v>
      </c>
      <c r="Q320" s="73">
        <v>0</v>
      </c>
      <c r="R320" s="73">
        <v>3</v>
      </c>
      <c r="S320" s="73">
        <v>3</v>
      </c>
      <c r="T320" s="6"/>
      <c r="U320" s="6"/>
    </row>
    <row r="321" spans="1:21" ht="14.25" customHeight="1">
      <c r="A321" s="112"/>
      <c r="B321" s="115"/>
      <c r="C321" s="100"/>
      <c r="D321" s="140"/>
      <c r="E321" s="13" t="s">
        <v>22</v>
      </c>
      <c r="F321" s="20">
        <f t="shared" ref="F321:G324" si="186">H321+J321</f>
        <v>217107.6</v>
      </c>
      <c r="G321" s="20">
        <f t="shared" si="186"/>
        <v>217107.6</v>
      </c>
      <c r="H321" s="21">
        <v>0</v>
      </c>
      <c r="I321" s="21">
        <v>0</v>
      </c>
      <c r="J321" s="21">
        <v>217107.6</v>
      </c>
      <c r="K321" s="21">
        <v>217107.6</v>
      </c>
      <c r="L321" s="143"/>
      <c r="M321" s="100"/>
      <c r="N321" s="74"/>
      <c r="O321" s="74"/>
      <c r="P321" s="74"/>
      <c r="Q321" s="74"/>
      <c r="R321" s="74"/>
      <c r="S321" s="74"/>
      <c r="T321" s="6"/>
      <c r="U321" s="6"/>
    </row>
    <row r="322" spans="1:21" ht="13.5" customHeight="1">
      <c r="A322" s="112"/>
      <c r="B322" s="115"/>
      <c r="C322" s="100"/>
      <c r="D322" s="140"/>
      <c r="E322" s="13" t="s">
        <v>23</v>
      </c>
      <c r="F322" s="20">
        <f t="shared" si="186"/>
        <v>4125044.4</v>
      </c>
      <c r="G322" s="20">
        <f t="shared" si="186"/>
        <v>4125044.4</v>
      </c>
      <c r="H322" s="21">
        <v>0</v>
      </c>
      <c r="I322" s="21">
        <v>0</v>
      </c>
      <c r="J322" s="21">
        <v>4125044.4</v>
      </c>
      <c r="K322" s="21">
        <v>4125044.4</v>
      </c>
      <c r="L322" s="143"/>
      <c r="M322" s="100"/>
      <c r="N322" s="74"/>
      <c r="O322" s="74"/>
      <c r="P322" s="74"/>
      <c r="Q322" s="74"/>
      <c r="R322" s="74"/>
      <c r="S322" s="74"/>
      <c r="T322" s="6"/>
      <c r="U322" s="6"/>
    </row>
    <row r="323" spans="1:21" ht="12.75" customHeight="1">
      <c r="A323" s="112"/>
      <c r="B323" s="115"/>
      <c r="C323" s="100"/>
      <c r="D323" s="140"/>
      <c r="E323" s="13" t="s">
        <v>24</v>
      </c>
      <c r="F323" s="20">
        <f t="shared" si="186"/>
        <v>0</v>
      </c>
      <c r="G323" s="20">
        <f t="shared" si="186"/>
        <v>0</v>
      </c>
      <c r="H323" s="21">
        <v>0</v>
      </c>
      <c r="I323" s="21">
        <v>0</v>
      </c>
      <c r="J323" s="21">
        <v>0</v>
      </c>
      <c r="K323" s="21">
        <v>0</v>
      </c>
      <c r="L323" s="143"/>
      <c r="M323" s="100"/>
      <c r="N323" s="74"/>
      <c r="O323" s="74"/>
      <c r="P323" s="74"/>
      <c r="Q323" s="74"/>
      <c r="R323" s="74"/>
      <c r="S323" s="74"/>
      <c r="T323" s="6"/>
      <c r="U323" s="6"/>
    </row>
    <row r="324" spans="1:21" ht="15" customHeight="1">
      <c r="A324" s="113"/>
      <c r="B324" s="116"/>
      <c r="C324" s="101"/>
      <c r="D324" s="141"/>
      <c r="E324" s="13" t="s">
        <v>25</v>
      </c>
      <c r="F324" s="20">
        <f t="shared" si="186"/>
        <v>0</v>
      </c>
      <c r="G324" s="20">
        <f t="shared" si="186"/>
        <v>0</v>
      </c>
      <c r="H324" s="21">
        <v>0</v>
      </c>
      <c r="I324" s="21">
        <v>0</v>
      </c>
      <c r="J324" s="21">
        <v>0</v>
      </c>
      <c r="K324" s="21">
        <v>0</v>
      </c>
      <c r="L324" s="144"/>
      <c r="M324" s="101"/>
      <c r="N324" s="75"/>
      <c r="O324" s="75"/>
      <c r="P324" s="75"/>
      <c r="Q324" s="75"/>
      <c r="R324" s="75"/>
      <c r="S324" s="75"/>
      <c r="T324" s="6"/>
      <c r="U324" s="6"/>
    </row>
    <row r="325" spans="1:21" ht="15" customHeight="1">
      <c r="A325" s="102" t="s">
        <v>158</v>
      </c>
      <c r="B325" s="103"/>
      <c r="C325" s="73" t="s">
        <v>9</v>
      </c>
      <c r="D325" s="73" t="s">
        <v>9</v>
      </c>
      <c r="E325" s="22" t="s">
        <v>8</v>
      </c>
      <c r="F325" s="20">
        <f>F300+F280</f>
        <v>12566447.16</v>
      </c>
      <c r="G325" s="20">
        <f t="shared" ref="G325:K325" si="187">G300+G280</f>
        <v>12566447.16</v>
      </c>
      <c r="H325" s="20">
        <f t="shared" ref="H325:I329" si="188">H300+H280</f>
        <v>4955427.6500000004</v>
      </c>
      <c r="I325" s="20">
        <f t="shared" si="188"/>
        <v>4955427.6500000004</v>
      </c>
      <c r="J325" s="20">
        <f t="shared" si="187"/>
        <v>7611019.5099999998</v>
      </c>
      <c r="K325" s="20">
        <f t="shared" si="187"/>
        <v>7611019.5099999998</v>
      </c>
      <c r="L325" s="99" t="s">
        <v>9</v>
      </c>
      <c r="M325" s="73" t="s">
        <v>9</v>
      </c>
      <c r="N325" s="73" t="s">
        <v>9</v>
      </c>
      <c r="O325" s="73" t="s">
        <v>9</v>
      </c>
      <c r="P325" s="73" t="s">
        <v>9</v>
      </c>
      <c r="Q325" s="73" t="s">
        <v>9</v>
      </c>
      <c r="R325" s="73" t="s">
        <v>9</v>
      </c>
      <c r="S325" s="73" t="s">
        <v>9</v>
      </c>
      <c r="T325" s="6"/>
      <c r="U325" s="6"/>
    </row>
    <row r="326" spans="1:21" ht="15" customHeight="1">
      <c r="A326" s="104"/>
      <c r="B326" s="105"/>
      <c r="C326" s="74"/>
      <c r="D326" s="74"/>
      <c r="E326" s="13" t="s">
        <v>22</v>
      </c>
      <c r="F326" s="20">
        <f t="shared" ref="F326:K326" si="189">F301+F281</f>
        <v>1126681.1299999999</v>
      </c>
      <c r="G326" s="20">
        <f t="shared" si="189"/>
        <v>1126681.1299999999</v>
      </c>
      <c r="H326" s="20">
        <f t="shared" si="188"/>
        <v>601065.14999999991</v>
      </c>
      <c r="I326" s="20">
        <f t="shared" si="188"/>
        <v>601065.14999999991</v>
      </c>
      <c r="J326" s="20">
        <f t="shared" si="189"/>
        <v>525615.98</v>
      </c>
      <c r="K326" s="20">
        <f t="shared" si="189"/>
        <v>525615.98</v>
      </c>
      <c r="L326" s="100"/>
      <c r="M326" s="74"/>
      <c r="N326" s="74"/>
      <c r="O326" s="74"/>
      <c r="P326" s="74"/>
      <c r="Q326" s="74"/>
      <c r="R326" s="74"/>
      <c r="S326" s="74"/>
      <c r="T326" s="6"/>
      <c r="U326" s="6"/>
    </row>
    <row r="327" spans="1:21" ht="15" customHeight="1">
      <c r="A327" s="104"/>
      <c r="B327" s="105"/>
      <c r="C327" s="74"/>
      <c r="D327" s="74"/>
      <c r="E327" s="13" t="s">
        <v>23</v>
      </c>
      <c r="F327" s="20">
        <f t="shared" ref="F327:K327" si="190">F302+F282</f>
        <v>11439766.030000001</v>
      </c>
      <c r="G327" s="20">
        <f t="shared" si="190"/>
        <v>11439766.030000001</v>
      </c>
      <c r="H327" s="20">
        <f t="shared" si="188"/>
        <v>4354362.5</v>
      </c>
      <c r="I327" s="20">
        <f t="shared" si="188"/>
        <v>4354362.5</v>
      </c>
      <c r="J327" s="20">
        <f t="shared" si="190"/>
        <v>7085403.5299999993</v>
      </c>
      <c r="K327" s="20">
        <f t="shared" si="190"/>
        <v>7085403.5299999993</v>
      </c>
      <c r="L327" s="100"/>
      <c r="M327" s="74"/>
      <c r="N327" s="74"/>
      <c r="O327" s="74"/>
      <c r="P327" s="74"/>
      <c r="Q327" s="74"/>
      <c r="R327" s="74"/>
      <c r="S327" s="74"/>
      <c r="T327" s="6"/>
      <c r="U327" s="6"/>
    </row>
    <row r="328" spans="1:21" ht="15" customHeight="1">
      <c r="A328" s="104"/>
      <c r="B328" s="105"/>
      <c r="C328" s="74"/>
      <c r="D328" s="74"/>
      <c r="E328" s="23" t="s">
        <v>24</v>
      </c>
      <c r="F328" s="20">
        <f t="shared" ref="F328:K328" si="191">F303+F283</f>
        <v>0</v>
      </c>
      <c r="G328" s="20">
        <f t="shared" si="191"/>
        <v>0</v>
      </c>
      <c r="H328" s="20">
        <f t="shared" si="188"/>
        <v>0</v>
      </c>
      <c r="I328" s="20">
        <f t="shared" si="188"/>
        <v>0</v>
      </c>
      <c r="J328" s="20">
        <f t="shared" si="191"/>
        <v>0</v>
      </c>
      <c r="K328" s="20">
        <f t="shared" si="191"/>
        <v>0</v>
      </c>
      <c r="L328" s="100"/>
      <c r="M328" s="74"/>
      <c r="N328" s="74"/>
      <c r="O328" s="74"/>
      <c r="P328" s="74"/>
      <c r="Q328" s="74"/>
      <c r="R328" s="74"/>
      <c r="S328" s="74"/>
      <c r="T328" s="6"/>
      <c r="U328" s="6"/>
    </row>
    <row r="329" spans="1:21" ht="15" customHeight="1">
      <c r="A329" s="106"/>
      <c r="B329" s="107"/>
      <c r="C329" s="75"/>
      <c r="D329" s="75"/>
      <c r="E329" s="13" t="s">
        <v>25</v>
      </c>
      <c r="F329" s="20">
        <f t="shared" ref="F329:K329" si="192">F304+F284</f>
        <v>0</v>
      </c>
      <c r="G329" s="20">
        <f t="shared" si="192"/>
        <v>0</v>
      </c>
      <c r="H329" s="20">
        <f t="shared" si="188"/>
        <v>0</v>
      </c>
      <c r="I329" s="20">
        <f t="shared" si="188"/>
        <v>0</v>
      </c>
      <c r="J329" s="20">
        <f t="shared" si="192"/>
        <v>0</v>
      </c>
      <c r="K329" s="20">
        <f t="shared" si="192"/>
        <v>0</v>
      </c>
      <c r="L329" s="101"/>
      <c r="M329" s="75"/>
      <c r="N329" s="75"/>
      <c r="O329" s="75"/>
      <c r="P329" s="75"/>
      <c r="Q329" s="75"/>
      <c r="R329" s="75"/>
      <c r="S329" s="75"/>
      <c r="T329" s="6"/>
      <c r="U329" s="6"/>
    </row>
    <row r="330" spans="1:21" ht="15" customHeight="1">
      <c r="A330" s="95" t="s">
        <v>166</v>
      </c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10"/>
      <c r="U330" s="10"/>
    </row>
    <row r="331" spans="1:21" ht="14.25" customHeight="1">
      <c r="A331" s="97" t="s">
        <v>167</v>
      </c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10"/>
      <c r="U331" s="10"/>
    </row>
    <row r="332" spans="1:21" ht="15" customHeight="1">
      <c r="A332" s="97" t="s">
        <v>168</v>
      </c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10"/>
      <c r="U332" s="10"/>
    </row>
    <row r="333" spans="1:21" ht="2.25" hidden="1" customHeight="1">
      <c r="T333" s="10"/>
      <c r="U333" s="10"/>
    </row>
    <row r="334" spans="1:21" ht="21" customHeight="1">
      <c r="A334" s="73">
        <v>1</v>
      </c>
      <c r="B334" s="132" t="s">
        <v>169</v>
      </c>
      <c r="C334" s="99" t="s">
        <v>9</v>
      </c>
      <c r="D334" s="99" t="s">
        <v>9</v>
      </c>
      <c r="E334" s="19" t="s">
        <v>20</v>
      </c>
      <c r="F334" s="20">
        <f>F339</f>
        <v>98607</v>
      </c>
      <c r="G334" s="20">
        <f t="shared" ref="G334:K334" si="193">G339</f>
        <v>73607</v>
      </c>
      <c r="H334" s="20">
        <f t="shared" ref="H334:I338" si="194">H339</f>
        <v>9800</v>
      </c>
      <c r="I334" s="20">
        <f t="shared" si="194"/>
        <v>9800</v>
      </c>
      <c r="J334" s="20">
        <f t="shared" si="193"/>
        <v>88807</v>
      </c>
      <c r="K334" s="20">
        <f t="shared" si="193"/>
        <v>63807</v>
      </c>
      <c r="L334" s="73" t="s">
        <v>9</v>
      </c>
      <c r="M334" s="73" t="s">
        <v>9</v>
      </c>
      <c r="N334" s="73" t="s">
        <v>9</v>
      </c>
      <c r="O334" s="73" t="s">
        <v>9</v>
      </c>
      <c r="P334" s="73" t="s">
        <v>9</v>
      </c>
      <c r="Q334" s="73" t="s">
        <v>9</v>
      </c>
      <c r="R334" s="73" t="s">
        <v>9</v>
      </c>
      <c r="S334" s="73" t="s">
        <v>9</v>
      </c>
      <c r="T334" s="10"/>
      <c r="U334" s="10"/>
    </row>
    <row r="335" spans="1:21" ht="21.75" customHeight="1">
      <c r="A335" s="74"/>
      <c r="B335" s="133"/>
      <c r="C335" s="100"/>
      <c r="D335" s="100"/>
      <c r="E335" s="13" t="s">
        <v>22</v>
      </c>
      <c r="F335" s="20">
        <f t="shared" ref="F335:K335" si="195">F340</f>
        <v>98607</v>
      </c>
      <c r="G335" s="20">
        <f t="shared" si="195"/>
        <v>73607</v>
      </c>
      <c r="H335" s="20">
        <f t="shared" si="194"/>
        <v>9800</v>
      </c>
      <c r="I335" s="20">
        <f t="shared" si="194"/>
        <v>9800</v>
      </c>
      <c r="J335" s="20">
        <f t="shared" si="195"/>
        <v>88807</v>
      </c>
      <c r="K335" s="20">
        <f t="shared" si="195"/>
        <v>63807</v>
      </c>
      <c r="L335" s="74"/>
      <c r="M335" s="74"/>
      <c r="N335" s="74"/>
      <c r="O335" s="74"/>
      <c r="P335" s="74"/>
      <c r="Q335" s="74"/>
      <c r="R335" s="74"/>
      <c r="S335" s="74"/>
      <c r="T335" s="10"/>
      <c r="U335" s="10"/>
    </row>
    <row r="336" spans="1:21" ht="18.75" customHeight="1">
      <c r="A336" s="74"/>
      <c r="B336" s="133"/>
      <c r="C336" s="100"/>
      <c r="D336" s="100"/>
      <c r="E336" s="13" t="s">
        <v>23</v>
      </c>
      <c r="F336" s="20">
        <f t="shared" ref="F336:K336" si="196">F341</f>
        <v>0</v>
      </c>
      <c r="G336" s="20">
        <f t="shared" si="196"/>
        <v>0</v>
      </c>
      <c r="H336" s="20">
        <f t="shared" si="194"/>
        <v>0</v>
      </c>
      <c r="I336" s="20">
        <f t="shared" si="194"/>
        <v>0</v>
      </c>
      <c r="J336" s="20">
        <f t="shared" si="196"/>
        <v>0</v>
      </c>
      <c r="K336" s="20">
        <f t="shared" si="196"/>
        <v>0</v>
      </c>
      <c r="L336" s="74"/>
      <c r="M336" s="74"/>
      <c r="N336" s="74"/>
      <c r="O336" s="74"/>
      <c r="P336" s="74"/>
      <c r="Q336" s="74"/>
      <c r="R336" s="74"/>
      <c r="S336" s="74"/>
      <c r="T336" s="10"/>
      <c r="U336" s="10"/>
    </row>
    <row r="337" spans="1:21" ht="14.25" customHeight="1">
      <c r="A337" s="74"/>
      <c r="B337" s="133"/>
      <c r="C337" s="100"/>
      <c r="D337" s="100"/>
      <c r="E337" s="13" t="s">
        <v>24</v>
      </c>
      <c r="F337" s="20">
        <f t="shared" ref="F337:K337" si="197">F342</f>
        <v>0</v>
      </c>
      <c r="G337" s="20">
        <f t="shared" si="197"/>
        <v>0</v>
      </c>
      <c r="H337" s="20">
        <f t="shared" si="194"/>
        <v>0</v>
      </c>
      <c r="I337" s="20">
        <f t="shared" si="194"/>
        <v>0</v>
      </c>
      <c r="J337" s="20">
        <f t="shared" si="197"/>
        <v>0</v>
      </c>
      <c r="K337" s="20">
        <f t="shared" si="197"/>
        <v>0</v>
      </c>
      <c r="L337" s="74"/>
      <c r="M337" s="74"/>
      <c r="N337" s="74"/>
      <c r="O337" s="74"/>
      <c r="P337" s="74"/>
      <c r="Q337" s="74"/>
      <c r="R337" s="74"/>
      <c r="S337" s="74"/>
      <c r="T337" s="10"/>
      <c r="U337" s="10"/>
    </row>
    <row r="338" spans="1:21" ht="15.75" customHeight="1">
      <c r="A338" s="75"/>
      <c r="B338" s="134"/>
      <c r="C338" s="101"/>
      <c r="D338" s="101"/>
      <c r="E338" s="13" t="s">
        <v>25</v>
      </c>
      <c r="F338" s="20">
        <f t="shared" ref="F338:K338" si="198">F343</f>
        <v>0</v>
      </c>
      <c r="G338" s="20">
        <f t="shared" si="198"/>
        <v>0</v>
      </c>
      <c r="H338" s="20">
        <f t="shared" si="194"/>
        <v>0</v>
      </c>
      <c r="I338" s="20">
        <f t="shared" si="194"/>
        <v>0</v>
      </c>
      <c r="J338" s="20">
        <f t="shared" si="198"/>
        <v>0</v>
      </c>
      <c r="K338" s="20">
        <f t="shared" si="198"/>
        <v>0</v>
      </c>
      <c r="L338" s="75"/>
      <c r="M338" s="75"/>
      <c r="N338" s="75"/>
      <c r="O338" s="75"/>
      <c r="P338" s="75"/>
      <c r="Q338" s="75"/>
      <c r="R338" s="75"/>
      <c r="S338" s="75"/>
      <c r="T338" s="10"/>
      <c r="U338" s="10"/>
    </row>
    <row r="339" spans="1:21" ht="15" customHeight="1">
      <c r="A339" s="73" t="s">
        <v>37</v>
      </c>
      <c r="B339" s="129" t="s">
        <v>170</v>
      </c>
      <c r="C339" s="99" t="s">
        <v>9</v>
      </c>
      <c r="D339" s="99" t="s">
        <v>9</v>
      </c>
      <c r="E339" s="26" t="s">
        <v>20</v>
      </c>
      <c r="F339" s="20">
        <f t="shared" ref="F339:K339" si="199">F340+F341+F342+F343</f>
        <v>98607</v>
      </c>
      <c r="G339" s="20">
        <f t="shared" si="199"/>
        <v>73607</v>
      </c>
      <c r="H339" s="20">
        <f>H340+H341+H342+H343</f>
        <v>9800</v>
      </c>
      <c r="I339" s="20">
        <f>I340+I341+I342+I343</f>
        <v>9800</v>
      </c>
      <c r="J339" s="20">
        <f t="shared" si="199"/>
        <v>88807</v>
      </c>
      <c r="K339" s="20">
        <f t="shared" si="199"/>
        <v>63807</v>
      </c>
      <c r="L339" s="73" t="s">
        <v>9</v>
      </c>
      <c r="M339" s="73" t="s">
        <v>9</v>
      </c>
      <c r="N339" s="73" t="s">
        <v>9</v>
      </c>
      <c r="O339" s="73" t="s">
        <v>9</v>
      </c>
      <c r="P339" s="73" t="s">
        <v>9</v>
      </c>
      <c r="Q339" s="73" t="s">
        <v>9</v>
      </c>
      <c r="R339" s="73" t="s">
        <v>9</v>
      </c>
      <c r="S339" s="73" t="s">
        <v>9</v>
      </c>
      <c r="T339" s="10"/>
      <c r="U339" s="10"/>
    </row>
    <row r="340" spans="1:21" ht="12.75" customHeight="1">
      <c r="A340" s="74"/>
      <c r="B340" s="130"/>
      <c r="C340" s="100"/>
      <c r="D340" s="100"/>
      <c r="E340" s="13" t="s">
        <v>22</v>
      </c>
      <c r="F340" s="20">
        <f>F345+F350</f>
        <v>98607</v>
      </c>
      <c r="G340" s="20">
        <f t="shared" ref="G340:K340" si="200">G345+G350</f>
        <v>73607</v>
      </c>
      <c r="H340" s="20">
        <f t="shared" si="200"/>
        <v>9800</v>
      </c>
      <c r="I340" s="20">
        <f t="shared" si="200"/>
        <v>9800</v>
      </c>
      <c r="J340" s="20">
        <f t="shared" si="200"/>
        <v>88807</v>
      </c>
      <c r="K340" s="20">
        <f t="shared" si="200"/>
        <v>63807</v>
      </c>
      <c r="L340" s="74"/>
      <c r="M340" s="74"/>
      <c r="N340" s="74"/>
      <c r="O340" s="74"/>
      <c r="P340" s="74"/>
      <c r="Q340" s="74"/>
      <c r="R340" s="74"/>
      <c r="S340" s="74"/>
      <c r="T340" s="10"/>
      <c r="U340" s="10"/>
    </row>
    <row r="341" spans="1:21" ht="12" customHeight="1">
      <c r="A341" s="74"/>
      <c r="B341" s="130"/>
      <c r="C341" s="100"/>
      <c r="D341" s="100"/>
      <c r="E341" s="13" t="s">
        <v>23</v>
      </c>
      <c r="F341" s="20">
        <f t="shared" ref="F341:K341" si="201">F346+F351</f>
        <v>0</v>
      </c>
      <c r="G341" s="20">
        <f t="shared" si="201"/>
        <v>0</v>
      </c>
      <c r="H341" s="20">
        <f t="shared" si="201"/>
        <v>0</v>
      </c>
      <c r="I341" s="20">
        <f t="shared" si="201"/>
        <v>0</v>
      </c>
      <c r="J341" s="20">
        <f t="shared" si="201"/>
        <v>0</v>
      </c>
      <c r="K341" s="20">
        <f t="shared" si="201"/>
        <v>0</v>
      </c>
      <c r="L341" s="74"/>
      <c r="M341" s="74"/>
      <c r="N341" s="74"/>
      <c r="O341" s="74"/>
      <c r="P341" s="74"/>
      <c r="Q341" s="74"/>
      <c r="R341" s="74"/>
      <c r="S341" s="74"/>
      <c r="T341" s="10"/>
      <c r="U341" s="10"/>
    </row>
    <row r="342" spans="1:21" ht="12.75" customHeight="1">
      <c r="A342" s="74"/>
      <c r="B342" s="130"/>
      <c r="C342" s="100"/>
      <c r="D342" s="100"/>
      <c r="E342" s="13" t="s">
        <v>24</v>
      </c>
      <c r="F342" s="20">
        <f t="shared" ref="F342:K342" si="202">F347+F352</f>
        <v>0</v>
      </c>
      <c r="G342" s="20">
        <f t="shared" si="202"/>
        <v>0</v>
      </c>
      <c r="H342" s="20">
        <f t="shared" si="202"/>
        <v>0</v>
      </c>
      <c r="I342" s="20">
        <f t="shared" si="202"/>
        <v>0</v>
      </c>
      <c r="J342" s="20">
        <f t="shared" si="202"/>
        <v>0</v>
      </c>
      <c r="K342" s="20">
        <f t="shared" si="202"/>
        <v>0</v>
      </c>
      <c r="L342" s="74"/>
      <c r="M342" s="74"/>
      <c r="N342" s="74"/>
      <c r="O342" s="74"/>
      <c r="P342" s="74"/>
      <c r="Q342" s="74"/>
      <c r="R342" s="74"/>
      <c r="S342" s="74"/>
      <c r="T342" s="10"/>
      <c r="U342" s="10"/>
    </row>
    <row r="343" spans="1:21" ht="15" customHeight="1">
      <c r="A343" s="75"/>
      <c r="B343" s="131"/>
      <c r="C343" s="101"/>
      <c r="D343" s="101"/>
      <c r="E343" s="13" t="s">
        <v>25</v>
      </c>
      <c r="F343" s="20">
        <f t="shared" ref="F343:K343" si="203">F348+F353</f>
        <v>0</v>
      </c>
      <c r="G343" s="20">
        <f t="shared" si="203"/>
        <v>0</v>
      </c>
      <c r="H343" s="20">
        <f t="shared" si="203"/>
        <v>0</v>
      </c>
      <c r="I343" s="20">
        <f t="shared" si="203"/>
        <v>0</v>
      </c>
      <c r="J343" s="20">
        <f t="shared" si="203"/>
        <v>0</v>
      </c>
      <c r="K343" s="20">
        <f t="shared" si="203"/>
        <v>0</v>
      </c>
      <c r="L343" s="75"/>
      <c r="M343" s="75"/>
      <c r="N343" s="75"/>
      <c r="O343" s="75"/>
      <c r="P343" s="75"/>
      <c r="Q343" s="75"/>
      <c r="R343" s="75"/>
      <c r="S343" s="75"/>
      <c r="T343" s="10"/>
      <c r="U343" s="10"/>
    </row>
    <row r="344" spans="1:21" ht="12" customHeight="1">
      <c r="A344" s="111" t="s">
        <v>40</v>
      </c>
      <c r="B344" s="114" t="s">
        <v>171</v>
      </c>
      <c r="C344" s="99" t="s">
        <v>205</v>
      </c>
      <c r="D344" s="139" t="s">
        <v>231</v>
      </c>
      <c r="E344" s="19" t="s">
        <v>20</v>
      </c>
      <c r="F344" s="20">
        <f>F345+F346+F347+F348</f>
        <v>9800</v>
      </c>
      <c r="G344" s="20">
        <f t="shared" ref="G344:K344" si="204">G345+G346+G347+G348</f>
        <v>9800</v>
      </c>
      <c r="H344" s="21">
        <f>H345+H346+H347+H348</f>
        <v>9800</v>
      </c>
      <c r="I344" s="21">
        <f>I345+I346+I347+I348</f>
        <v>9800</v>
      </c>
      <c r="J344" s="21">
        <f t="shared" si="204"/>
        <v>0</v>
      </c>
      <c r="K344" s="21">
        <f t="shared" si="204"/>
        <v>0</v>
      </c>
      <c r="L344" s="142" t="s">
        <v>173</v>
      </c>
      <c r="M344" s="99" t="s">
        <v>47</v>
      </c>
      <c r="N344" s="73">
        <f>P344+R344</f>
        <v>5.2</v>
      </c>
      <c r="O344" s="73">
        <f>Q344+S344</f>
        <v>5.2</v>
      </c>
      <c r="P344" s="73">
        <v>5.2</v>
      </c>
      <c r="Q344" s="73">
        <v>5.2</v>
      </c>
      <c r="R344" s="73">
        <v>0</v>
      </c>
      <c r="S344" s="73">
        <v>0</v>
      </c>
      <c r="T344" s="11"/>
      <c r="U344" s="11"/>
    </row>
    <row r="345" spans="1:21" ht="13">
      <c r="A345" s="112"/>
      <c r="B345" s="115"/>
      <c r="C345" s="100"/>
      <c r="D345" s="140"/>
      <c r="E345" s="13" t="s">
        <v>22</v>
      </c>
      <c r="F345" s="20">
        <f t="shared" ref="F345:G348" si="205">H345+J345</f>
        <v>9800</v>
      </c>
      <c r="G345" s="20">
        <f t="shared" si="205"/>
        <v>9800</v>
      </c>
      <c r="H345" s="21">
        <v>9800</v>
      </c>
      <c r="I345" s="21">
        <v>9800</v>
      </c>
      <c r="J345" s="21">
        <v>0</v>
      </c>
      <c r="K345" s="21">
        <v>0</v>
      </c>
      <c r="L345" s="143"/>
      <c r="M345" s="100"/>
      <c r="N345" s="74"/>
      <c r="O345" s="74"/>
      <c r="P345" s="74"/>
      <c r="Q345" s="74"/>
      <c r="R345" s="74"/>
      <c r="S345" s="74"/>
      <c r="T345" s="11"/>
      <c r="U345" s="11"/>
    </row>
    <row r="346" spans="1:21" ht="13">
      <c r="A346" s="112"/>
      <c r="B346" s="115"/>
      <c r="C346" s="100"/>
      <c r="D346" s="140"/>
      <c r="E346" s="13" t="s">
        <v>23</v>
      </c>
      <c r="F346" s="20">
        <f t="shared" si="205"/>
        <v>0</v>
      </c>
      <c r="G346" s="20">
        <f t="shared" si="205"/>
        <v>0</v>
      </c>
      <c r="H346" s="21">
        <v>0</v>
      </c>
      <c r="I346" s="21">
        <v>0</v>
      </c>
      <c r="J346" s="21">
        <v>0</v>
      </c>
      <c r="K346" s="21">
        <v>0</v>
      </c>
      <c r="L346" s="143"/>
      <c r="M346" s="100"/>
      <c r="N346" s="74"/>
      <c r="O346" s="74"/>
      <c r="P346" s="74"/>
      <c r="Q346" s="74"/>
      <c r="R346" s="74"/>
      <c r="S346" s="74"/>
      <c r="T346" s="11"/>
      <c r="U346" s="11"/>
    </row>
    <row r="347" spans="1:21" ht="14.25" customHeight="1">
      <c r="A347" s="112"/>
      <c r="B347" s="115"/>
      <c r="C347" s="100"/>
      <c r="D347" s="140"/>
      <c r="E347" s="13" t="s">
        <v>24</v>
      </c>
      <c r="F347" s="20">
        <f t="shared" si="205"/>
        <v>0</v>
      </c>
      <c r="G347" s="20">
        <f t="shared" si="205"/>
        <v>0</v>
      </c>
      <c r="H347" s="21">
        <v>0</v>
      </c>
      <c r="I347" s="21">
        <v>0</v>
      </c>
      <c r="J347" s="21">
        <v>0</v>
      </c>
      <c r="K347" s="21">
        <v>0</v>
      </c>
      <c r="L347" s="143"/>
      <c r="M347" s="100"/>
      <c r="N347" s="74"/>
      <c r="O347" s="74"/>
      <c r="P347" s="74"/>
      <c r="Q347" s="74"/>
      <c r="R347" s="74"/>
      <c r="S347" s="74"/>
      <c r="T347" s="11"/>
      <c r="U347" s="11"/>
    </row>
    <row r="348" spans="1:21" ht="13.5" customHeight="1">
      <c r="A348" s="113"/>
      <c r="B348" s="116"/>
      <c r="C348" s="101"/>
      <c r="D348" s="141"/>
      <c r="E348" s="13" t="s">
        <v>25</v>
      </c>
      <c r="F348" s="20">
        <f t="shared" si="205"/>
        <v>0</v>
      </c>
      <c r="G348" s="20">
        <f t="shared" si="205"/>
        <v>0</v>
      </c>
      <c r="H348" s="21">
        <v>0</v>
      </c>
      <c r="I348" s="21">
        <v>0</v>
      </c>
      <c r="J348" s="21">
        <v>0</v>
      </c>
      <c r="K348" s="21">
        <v>0</v>
      </c>
      <c r="L348" s="144"/>
      <c r="M348" s="101"/>
      <c r="N348" s="75"/>
      <c r="O348" s="75"/>
      <c r="P348" s="75"/>
      <c r="Q348" s="75"/>
      <c r="R348" s="75"/>
      <c r="S348" s="75"/>
      <c r="T348" s="11"/>
      <c r="U348" s="11"/>
    </row>
    <row r="349" spans="1:21" ht="13.5" customHeight="1">
      <c r="A349" s="111" t="s">
        <v>42</v>
      </c>
      <c r="B349" s="114" t="s">
        <v>172</v>
      </c>
      <c r="C349" s="99" t="s">
        <v>205</v>
      </c>
      <c r="D349" s="139" t="s">
        <v>232</v>
      </c>
      <c r="E349" s="19" t="s">
        <v>20</v>
      </c>
      <c r="F349" s="20">
        <f>F350+F351+F352+F353</f>
        <v>88807</v>
      </c>
      <c r="G349" s="20">
        <f t="shared" ref="G349:K349" si="206">G350+G351+G352+G353</f>
        <v>63807</v>
      </c>
      <c r="H349" s="21">
        <f>H350+H351+H352+H353</f>
        <v>0</v>
      </c>
      <c r="I349" s="21">
        <f>I350+I351+I352+I353</f>
        <v>0</v>
      </c>
      <c r="J349" s="21">
        <f t="shared" si="206"/>
        <v>88807</v>
      </c>
      <c r="K349" s="21">
        <f t="shared" si="206"/>
        <v>63807</v>
      </c>
      <c r="L349" s="142" t="s">
        <v>174</v>
      </c>
      <c r="M349" s="99" t="s">
        <v>47</v>
      </c>
      <c r="N349" s="73">
        <f>R349</f>
        <v>100</v>
      </c>
      <c r="O349" s="73">
        <f>S349</f>
        <v>100</v>
      </c>
      <c r="P349" s="73">
        <v>0</v>
      </c>
      <c r="Q349" s="73">
        <v>0</v>
      </c>
      <c r="R349" s="73">
        <v>100</v>
      </c>
      <c r="S349" s="73">
        <v>100</v>
      </c>
      <c r="T349" s="11"/>
      <c r="U349" s="11"/>
    </row>
    <row r="350" spans="1:21" ht="13.5" customHeight="1">
      <c r="A350" s="112"/>
      <c r="B350" s="115"/>
      <c r="C350" s="100"/>
      <c r="D350" s="140"/>
      <c r="E350" s="13" t="s">
        <v>22</v>
      </c>
      <c r="F350" s="20">
        <f t="shared" ref="F350:G353" si="207">H350+J350</f>
        <v>88807</v>
      </c>
      <c r="G350" s="20">
        <f t="shared" si="207"/>
        <v>63807</v>
      </c>
      <c r="H350" s="21">
        <v>0</v>
      </c>
      <c r="I350" s="21">
        <v>0</v>
      </c>
      <c r="J350" s="21">
        <v>88807</v>
      </c>
      <c r="K350" s="21">
        <v>63807</v>
      </c>
      <c r="L350" s="143"/>
      <c r="M350" s="100"/>
      <c r="N350" s="74"/>
      <c r="O350" s="74"/>
      <c r="P350" s="74"/>
      <c r="Q350" s="74"/>
      <c r="R350" s="74"/>
      <c r="S350" s="74"/>
      <c r="T350" s="11"/>
      <c r="U350" s="11"/>
    </row>
    <row r="351" spans="1:21" ht="13.5" customHeight="1">
      <c r="A351" s="112"/>
      <c r="B351" s="115"/>
      <c r="C351" s="100"/>
      <c r="D351" s="140"/>
      <c r="E351" s="13" t="s">
        <v>23</v>
      </c>
      <c r="F351" s="20">
        <f t="shared" si="207"/>
        <v>0</v>
      </c>
      <c r="G351" s="20">
        <f t="shared" si="207"/>
        <v>0</v>
      </c>
      <c r="H351" s="21">
        <v>0</v>
      </c>
      <c r="I351" s="21">
        <v>0</v>
      </c>
      <c r="J351" s="21">
        <v>0</v>
      </c>
      <c r="K351" s="21">
        <v>0</v>
      </c>
      <c r="L351" s="143"/>
      <c r="M351" s="100"/>
      <c r="N351" s="74"/>
      <c r="O351" s="74"/>
      <c r="P351" s="74"/>
      <c r="Q351" s="74"/>
      <c r="R351" s="74"/>
      <c r="S351" s="74"/>
      <c r="T351" s="11"/>
      <c r="U351" s="11"/>
    </row>
    <row r="352" spans="1:21" ht="13.5" customHeight="1">
      <c r="A352" s="112"/>
      <c r="B352" s="115"/>
      <c r="C352" s="100"/>
      <c r="D352" s="140"/>
      <c r="E352" s="13" t="s">
        <v>24</v>
      </c>
      <c r="F352" s="20">
        <f t="shared" si="207"/>
        <v>0</v>
      </c>
      <c r="G352" s="20">
        <f t="shared" si="207"/>
        <v>0</v>
      </c>
      <c r="H352" s="21">
        <v>0</v>
      </c>
      <c r="I352" s="21">
        <v>0</v>
      </c>
      <c r="J352" s="21">
        <v>0</v>
      </c>
      <c r="K352" s="21">
        <v>0</v>
      </c>
      <c r="L352" s="143"/>
      <c r="M352" s="100"/>
      <c r="N352" s="74"/>
      <c r="O352" s="74"/>
      <c r="P352" s="74"/>
      <c r="Q352" s="74"/>
      <c r="R352" s="74"/>
      <c r="S352" s="74"/>
      <c r="T352" s="11"/>
      <c r="U352" s="11"/>
    </row>
    <row r="353" spans="1:21" ht="13.5" customHeight="1">
      <c r="A353" s="113"/>
      <c r="B353" s="116"/>
      <c r="C353" s="101"/>
      <c r="D353" s="141"/>
      <c r="E353" s="13" t="s">
        <v>25</v>
      </c>
      <c r="F353" s="20">
        <f t="shared" si="207"/>
        <v>0</v>
      </c>
      <c r="G353" s="20">
        <f t="shared" si="207"/>
        <v>0</v>
      </c>
      <c r="H353" s="21">
        <v>0</v>
      </c>
      <c r="I353" s="21">
        <v>0</v>
      </c>
      <c r="J353" s="21">
        <v>0</v>
      </c>
      <c r="K353" s="21">
        <v>0</v>
      </c>
      <c r="L353" s="144"/>
      <c r="M353" s="101"/>
      <c r="N353" s="75"/>
      <c r="O353" s="75"/>
      <c r="P353" s="75"/>
      <c r="Q353" s="75"/>
      <c r="R353" s="75"/>
      <c r="S353" s="75"/>
      <c r="T353" s="11"/>
      <c r="U353" s="11"/>
    </row>
    <row r="354" spans="1:21" ht="15" customHeight="1">
      <c r="A354" s="102" t="s">
        <v>175</v>
      </c>
      <c r="B354" s="103"/>
      <c r="C354" s="108" t="s">
        <v>9</v>
      </c>
      <c r="D354" s="108" t="s">
        <v>9</v>
      </c>
      <c r="E354" s="22" t="s">
        <v>8</v>
      </c>
      <c r="F354" s="20">
        <f>F334</f>
        <v>98607</v>
      </c>
      <c r="G354" s="20">
        <f t="shared" ref="G354:K354" si="208">G334</f>
        <v>73607</v>
      </c>
      <c r="H354" s="20">
        <f t="shared" ref="H354:I358" si="209">H334</f>
        <v>9800</v>
      </c>
      <c r="I354" s="20">
        <f t="shared" si="209"/>
        <v>9800</v>
      </c>
      <c r="J354" s="20">
        <f t="shared" si="208"/>
        <v>88807</v>
      </c>
      <c r="K354" s="20">
        <f t="shared" si="208"/>
        <v>63807</v>
      </c>
      <c r="L354" s="99" t="s">
        <v>9</v>
      </c>
      <c r="M354" s="73" t="s">
        <v>9</v>
      </c>
      <c r="N354" s="73" t="s">
        <v>9</v>
      </c>
      <c r="O354" s="73" t="s">
        <v>9</v>
      </c>
      <c r="P354" s="73" t="s">
        <v>9</v>
      </c>
      <c r="Q354" s="73" t="s">
        <v>9</v>
      </c>
      <c r="R354" s="73" t="s">
        <v>9</v>
      </c>
      <c r="S354" s="73" t="s">
        <v>9</v>
      </c>
      <c r="T354" s="6"/>
      <c r="U354" s="6"/>
    </row>
    <row r="355" spans="1:21" ht="15" customHeight="1">
      <c r="A355" s="104"/>
      <c r="B355" s="105"/>
      <c r="C355" s="109"/>
      <c r="D355" s="109"/>
      <c r="E355" s="13" t="s">
        <v>22</v>
      </c>
      <c r="F355" s="20">
        <f t="shared" ref="F355:K358" si="210">F335</f>
        <v>98607</v>
      </c>
      <c r="G355" s="20">
        <f t="shared" si="210"/>
        <v>73607</v>
      </c>
      <c r="H355" s="20">
        <f t="shared" si="209"/>
        <v>9800</v>
      </c>
      <c r="I355" s="20">
        <f t="shared" si="209"/>
        <v>9800</v>
      </c>
      <c r="J355" s="20">
        <f t="shared" si="210"/>
        <v>88807</v>
      </c>
      <c r="K355" s="20">
        <f t="shared" si="210"/>
        <v>63807</v>
      </c>
      <c r="L355" s="100"/>
      <c r="M355" s="74"/>
      <c r="N355" s="74"/>
      <c r="O355" s="74"/>
      <c r="P355" s="74"/>
      <c r="Q355" s="74"/>
      <c r="R355" s="74"/>
      <c r="S355" s="74"/>
      <c r="T355" s="6"/>
      <c r="U355" s="6"/>
    </row>
    <row r="356" spans="1:21" ht="15" customHeight="1">
      <c r="A356" s="104"/>
      <c r="B356" s="105"/>
      <c r="C356" s="109"/>
      <c r="D356" s="109"/>
      <c r="E356" s="13" t="s">
        <v>23</v>
      </c>
      <c r="F356" s="20">
        <f t="shared" si="210"/>
        <v>0</v>
      </c>
      <c r="G356" s="20">
        <f t="shared" si="210"/>
        <v>0</v>
      </c>
      <c r="H356" s="20">
        <f t="shared" si="209"/>
        <v>0</v>
      </c>
      <c r="I356" s="20">
        <f t="shared" si="209"/>
        <v>0</v>
      </c>
      <c r="J356" s="20">
        <f t="shared" si="210"/>
        <v>0</v>
      </c>
      <c r="K356" s="20">
        <f t="shared" si="210"/>
        <v>0</v>
      </c>
      <c r="L356" s="100"/>
      <c r="M356" s="74"/>
      <c r="N356" s="74"/>
      <c r="O356" s="74"/>
      <c r="P356" s="74"/>
      <c r="Q356" s="74"/>
      <c r="R356" s="74"/>
      <c r="S356" s="74"/>
      <c r="T356" s="6"/>
      <c r="U356" s="6"/>
    </row>
    <row r="357" spans="1:21" ht="15" customHeight="1">
      <c r="A357" s="104"/>
      <c r="B357" s="105"/>
      <c r="C357" s="109"/>
      <c r="D357" s="109"/>
      <c r="E357" s="23" t="s">
        <v>24</v>
      </c>
      <c r="F357" s="20">
        <f t="shared" si="210"/>
        <v>0</v>
      </c>
      <c r="G357" s="20">
        <f t="shared" si="210"/>
        <v>0</v>
      </c>
      <c r="H357" s="20">
        <f t="shared" si="209"/>
        <v>0</v>
      </c>
      <c r="I357" s="20">
        <f t="shared" si="209"/>
        <v>0</v>
      </c>
      <c r="J357" s="20">
        <f t="shared" si="210"/>
        <v>0</v>
      </c>
      <c r="K357" s="20">
        <f t="shared" si="210"/>
        <v>0</v>
      </c>
      <c r="L357" s="100"/>
      <c r="M357" s="74"/>
      <c r="N357" s="74"/>
      <c r="O357" s="74"/>
      <c r="P357" s="74"/>
      <c r="Q357" s="74"/>
      <c r="R357" s="74"/>
      <c r="S357" s="74"/>
      <c r="T357" s="6"/>
      <c r="U357" s="6"/>
    </row>
    <row r="358" spans="1:21" ht="15" customHeight="1">
      <c r="A358" s="106"/>
      <c r="B358" s="107"/>
      <c r="C358" s="110"/>
      <c r="D358" s="110"/>
      <c r="E358" s="13" t="s">
        <v>25</v>
      </c>
      <c r="F358" s="20">
        <f t="shared" si="210"/>
        <v>0</v>
      </c>
      <c r="G358" s="20">
        <f t="shared" si="210"/>
        <v>0</v>
      </c>
      <c r="H358" s="20">
        <f t="shared" si="209"/>
        <v>0</v>
      </c>
      <c r="I358" s="20">
        <f t="shared" si="209"/>
        <v>0</v>
      </c>
      <c r="J358" s="20">
        <f t="shared" si="210"/>
        <v>0</v>
      </c>
      <c r="K358" s="20">
        <f t="shared" si="210"/>
        <v>0</v>
      </c>
      <c r="L358" s="101"/>
      <c r="M358" s="75"/>
      <c r="N358" s="75"/>
      <c r="O358" s="75"/>
      <c r="P358" s="75"/>
      <c r="Q358" s="75"/>
      <c r="R358" s="75"/>
      <c r="S358" s="75"/>
      <c r="T358" s="6"/>
      <c r="U358" s="6"/>
    </row>
    <row r="359" spans="1:21" ht="15" customHeight="1">
      <c r="A359" s="95" t="s">
        <v>176</v>
      </c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10"/>
      <c r="U359" s="10"/>
    </row>
    <row r="360" spans="1:21" ht="14.25" customHeight="1">
      <c r="A360" s="97" t="s">
        <v>177</v>
      </c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10"/>
      <c r="U360" s="10"/>
    </row>
    <row r="361" spans="1:21" ht="15" customHeight="1">
      <c r="A361" s="97" t="s">
        <v>178</v>
      </c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10"/>
      <c r="U361" s="10"/>
    </row>
    <row r="362" spans="1:21" ht="2.25" hidden="1" customHeight="1">
      <c r="T362" s="10"/>
      <c r="U362" s="10"/>
    </row>
    <row r="363" spans="1:21" ht="21" customHeight="1">
      <c r="A363" s="73">
        <v>1</v>
      </c>
      <c r="B363" s="132" t="s">
        <v>179</v>
      </c>
      <c r="C363" s="99" t="s">
        <v>9</v>
      </c>
      <c r="D363" s="99" t="s">
        <v>9</v>
      </c>
      <c r="E363" s="19" t="s">
        <v>20</v>
      </c>
      <c r="F363" s="20">
        <f>F368</f>
        <v>571050</v>
      </c>
      <c r="G363" s="20">
        <f t="shared" ref="G363:K363" si="211">G368</f>
        <v>571050</v>
      </c>
      <c r="H363" s="20">
        <f t="shared" ref="H363:I367" si="212">H368</f>
        <v>540000</v>
      </c>
      <c r="I363" s="20">
        <f t="shared" si="212"/>
        <v>540000</v>
      </c>
      <c r="J363" s="20">
        <f t="shared" si="211"/>
        <v>31050</v>
      </c>
      <c r="K363" s="20">
        <f t="shared" si="211"/>
        <v>31050</v>
      </c>
      <c r="L363" s="73" t="s">
        <v>9</v>
      </c>
      <c r="M363" s="73" t="s">
        <v>9</v>
      </c>
      <c r="N363" s="73" t="s">
        <v>9</v>
      </c>
      <c r="O363" s="73" t="s">
        <v>9</v>
      </c>
      <c r="P363" s="73" t="s">
        <v>9</v>
      </c>
      <c r="Q363" s="73" t="s">
        <v>9</v>
      </c>
      <c r="R363" s="73" t="s">
        <v>9</v>
      </c>
      <c r="S363" s="73" t="s">
        <v>9</v>
      </c>
      <c r="T363" s="10"/>
      <c r="U363" s="10"/>
    </row>
    <row r="364" spans="1:21" ht="21.75" customHeight="1">
      <c r="A364" s="74"/>
      <c r="B364" s="133"/>
      <c r="C364" s="100"/>
      <c r="D364" s="100"/>
      <c r="E364" s="13" t="s">
        <v>22</v>
      </c>
      <c r="F364" s="20">
        <f t="shared" ref="F364:K364" si="213">F369</f>
        <v>52650</v>
      </c>
      <c r="G364" s="20">
        <f t="shared" si="213"/>
        <v>52650</v>
      </c>
      <c r="H364" s="20">
        <f t="shared" si="212"/>
        <v>21600</v>
      </c>
      <c r="I364" s="20">
        <f t="shared" si="212"/>
        <v>21600</v>
      </c>
      <c r="J364" s="20">
        <f t="shared" si="213"/>
        <v>31050</v>
      </c>
      <c r="K364" s="20">
        <f t="shared" si="213"/>
        <v>31050</v>
      </c>
      <c r="L364" s="74"/>
      <c r="M364" s="74"/>
      <c r="N364" s="74"/>
      <c r="O364" s="74"/>
      <c r="P364" s="74"/>
      <c r="Q364" s="74"/>
      <c r="R364" s="74"/>
      <c r="S364" s="74"/>
      <c r="T364" s="10"/>
      <c r="U364" s="10"/>
    </row>
    <row r="365" spans="1:21" ht="18.75" customHeight="1">
      <c r="A365" s="74"/>
      <c r="B365" s="133"/>
      <c r="C365" s="100"/>
      <c r="D365" s="100"/>
      <c r="E365" s="13" t="s">
        <v>23</v>
      </c>
      <c r="F365" s="20">
        <f t="shared" ref="F365:K365" si="214">F370</f>
        <v>518400</v>
      </c>
      <c r="G365" s="20">
        <f t="shared" si="214"/>
        <v>518400</v>
      </c>
      <c r="H365" s="20">
        <f t="shared" si="212"/>
        <v>518400</v>
      </c>
      <c r="I365" s="20">
        <f t="shared" si="212"/>
        <v>518400</v>
      </c>
      <c r="J365" s="20">
        <f t="shared" si="214"/>
        <v>0</v>
      </c>
      <c r="K365" s="20">
        <f t="shared" si="214"/>
        <v>0</v>
      </c>
      <c r="L365" s="74"/>
      <c r="M365" s="74"/>
      <c r="N365" s="74"/>
      <c r="O365" s="74"/>
      <c r="P365" s="74"/>
      <c r="Q365" s="74"/>
      <c r="R365" s="74"/>
      <c r="S365" s="74"/>
      <c r="T365" s="10"/>
      <c r="U365" s="10"/>
    </row>
    <row r="366" spans="1:21" ht="14.25" customHeight="1">
      <c r="A366" s="74"/>
      <c r="B366" s="133"/>
      <c r="C366" s="100"/>
      <c r="D366" s="100"/>
      <c r="E366" s="13" t="s">
        <v>24</v>
      </c>
      <c r="F366" s="20">
        <f t="shared" ref="F366:K366" si="215">F371</f>
        <v>0</v>
      </c>
      <c r="G366" s="20">
        <f t="shared" si="215"/>
        <v>0</v>
      </c>
      <c r="H366" s="20">
        <f t="shared" si="212"/>
        <v>0</v>
      </c>
      <c r="I366" s="20">
        <f t="shared" si="212"/>
        <v>0</v>
      </c>
      <c r="J366" s="20">
        <f t="shared" si="215"/>
        <v>0</v>
      </c>
      <c r="K366" s="20">
        <f t="shared" si="215"/>
        <v>0</v>
      </c>
      <c r="L366" s="74"/>
      <c r="M366" s="74"/>
      <c r="N366" s="74"/>
      <c r="O366" s="74"/>
      <c r="P366" s="74"/>
      <c r="Q366" s="74"/>
      <c r="R366" s="74"/>
      <c r="S366" s="74"/>
      <c r="T366" s="10"/>
      <c r="U366" s="10"/>
    </row>
    <row r="367" spans="1:21" ht="15.75" customHeight="1">
      <c r="A367" s="75"/>
      <c r="B367" s="134"/>
      <c r="C367" s="101"/>
      <c r="D367" s="101"/>
      <c r="E367" s="13" t="s">
        <v>25</v>
      </c>
      <c r="F367" s="20">
        <f t="shared" ref="F367:K367" si="216">F372</f>
        <v>0</v>
      </c>
      <c r="G367" s="20">
        <f t="shared" si="216"/>
        <v>0</v>
      </c>
      <c r="H367" s="20">
        <f t="shared" si="212"/>
        <v>0</v>
      </c>
      <c r="I367" s="20">
        <f t="shared" si="212"/>
        <v>0</v>
      </c>
      <c r="J367" s="20">
        <f t="shared" si="216"/>
        <v>0</v>
      </c>
      <c r="K367" s="20">
        <f t="shared" si="216"/>
        <v>0</v>
      </c>
      <c r="L367" s="75"/>
      <c r="M367" s="75"/>
      <c r="N367" s="75"/>
      <c r="O367" s="75"/>
      <c r="P367" s="75"/>
      <c r="Q367" s="75"/>
      <c r="R367" s="75"/>
      <c r="S367" s="75"/>
      <c r="T367" s="10"/>
      <c r="U367" s="10"/>
    </row>
    <row r="368" spans="1:21" ht="15" customHeight="1">
      <c r="A368" s="73" t="s">
        <v>37</v>
      </c>
      <c r="B368" s="129" t="s">
        <v>180</v>
      </c>
      <c r="C368" s="99" t="s">
        <v>9</v>
      </c>
      <c r="D368" s="99" t="s">
        <v>9</v>
      </c>
      <c r="E368" s="26" t="s">
        <v>20</v>
      </c>
      <c r="F368" s="20">
        <f t="shared" ref="F368:K368" si="217">F369+F370+F371+F372</f>
        <v>571050</v>
      </c>
      <c r="G368" s="20">
        <f t="shared" si="217"/>
        <v>571050</v>
      </c>
      <c r="H368" s="20">
        <f>H369+H370+H371+H372</f>
        <v>540000</v>
      </c>
      <c r="I368" s="20">
        <f>I369+I370+I371+I372</f>
        <v>540000</v>
      </c>
      <c r="J368" s="20">
        <f t="shared" si="217"/>
        <v>31050</v>
      </c>
      <c r="K368" s="20">
        <f t="shared" si="217"/>
        <v>31050</v>
      </c>
      <c r="L368" s="73" t="s">
        <v>9</v>
      </c>
      <c r="M368" s="73" t="s">
        <v>9</v>
      </c>
      <c r="N368" s="73" t="s">
        <v>9</v>
      </c>
      <c r="O368" s="73" t="s">
        <v>9</v>
      </c>
      <c r="P368" s="73" t="s">
        <v>9</v>
      </c>
      <c r="Q368" s="73" t="s">
        <v>9</v>
      </c>
      <c r="R368" s="73" t="s">
        <v>9</v>
      </c>
      <c r="S368" s="73" t="s">
        <v>9</v>
      </c>
      <c r="T368" s="10"/>
      <c r="U368" s="10"/>
    </row>
    <row r="369" spans="1:21" ht="12.75" customHeight="1">
      <c r="A369" s="74"/>
      <c r="B369" s="130"/>
      <c r="C369" s="100"/>
      <c r="D369" s="100"/>
      <c r="E369" s="13" t="s">
        <v>22</v>
      </c>
      <c r="F369" s="20">
        <f>F374+F379</f>
        <v>52650</v>
      </c>
      <c r="G369" s="20">
        <f t="shared" ref="G369:K369" si="218">G374+G379</f>
        <v>52650</v>
      </c>
      <c r="H369" s="20">
        <f t="shared" si="218"/>
        <v>21600</v>
      </c>
      <c r="I369" s="20">
        <f t="shared" si="218"/>
        <v>21600</v>
      </c>
      <c r="J369" s="20">
        <f t="shared" si="218"/>
        <v>31050</v>
      </c>
      <c r="K369" s="20">
        <f t="shared" si="218"/>
        <v>31050</v>
      </c>
      <c r="L369" s="74"/>
      <c r="M369" s="74"/>
      <c r="N369" s="74"/>
      <c r="O369" s="74"/>
      <c r="P369" s="74"/>
      <c r="Q369" s="74"/>
      <c r="R369" s="74"/>
      <c r="S369" s="74"/>
      <c r="T369" s="10"/>
      <c r="U369" s="10"/>
    </row>
    <row r="370" spans="1:21" ht="12" customHeight="1">
      <c r="A370" s="74"/>
      <c r="B370" s="130"/>
      <c r="C370" s="100"/>
      <c r="D370" s="100"/>
      <c r="E370" s="13" t="s">
        <v>23</v>
      </c>
      <c r="F370" s="20">
        <f t="shared" ref="F370:K372" si="219">F375+F380</f>
        <v>518400</v>
      </c>
      <c r="G370" s="20">
        <f t="shared" si="219"/>
        <v>518400</v>
      </c>
      <c r="H370" s="20">
        <f t="shared" si="219"/>
        <v>518400</v>
      </c>
      <c r="I370" s="20">
        <f t="shared" si="219"/>
        <v>518400</v>
      </c>
      <c r="J370" s="20">
        <f t="shared" si="219"/>
        <v>0</v>
      </c>
      <c r="K370" s="20">
        <f t="shared" si="219"/>
        <v>0</v>
      </c>
      <c r="L370" s="74"/>
      <c r="M370" s="74"/>
      <c r="N370" s="74"/>
      <c r="O370" s="74"/>
      <c r="P370" s="74"/>
      <c r="Q370" s="74"/>
      <c r="R370" s="74"/>
      <c r="S370" s="74"/>
      <c r="T370" s="10"/>
      <c r="U370" s="10"/>
    </row>
    <row r="371" spans="1:21" ht="12.75" customHeight="1">
      <c r="A371" s="74"/>
      <c r="B371" s="130"/>
      <c r="C371" s="100"/>
      <c r="D371" s="100"/>
      <c r="E371" s="13" t="s">
        <v>24</v>
      </c>
      <c r="F371" s="20">
        <f t="shared" si="219"/>
        <v>0</v>
      </c>
      <c r="G371" s="20">
        <f t="shared" si="219"/>
        <v>0</v>
      </c>
      <c r="H371" s="20">
        <f t="shared" si="219"/>
        <v>0</v>
      </c>
      <c r="I371" s="20">
        <f t="shared" si="219"/>
        <v>0</v>
      </c>
      <c r="J371" s="20">
        <f t="shared" si="219"/>
        <v>0</v>
      </c>
      <c r="K371" s="20">
        <f t="shared" si="219"/>
        <v>0</v>
      </c>
      <c r="L371" s="74"/>
      <c r="M371" s="74"/>
      <c r="N371" s="74"/>
      <c r="O371" s="74"/>
      <c r="P371" s="74"/>
      <c r="Q371" s="74"/>
      <c r="R371" s="74"/>
      <c r="S371" s="74"/>
      <c r="T371" s="10"/>
      <c r="U371" s="10"/>
    </row>
    <row r="372" spans="1:21" ht="15" customHeight="1">
      <c r="A372" s="75"/>
      <c r="B372" s="131"/>
      <c r="C372" s="101"/>
      <c r="D372" s="101"/>
      <c r="E372" s="13" t="s">
        <v>25</v>
      </c>
      <c r="F372" s="20">
        <f t="shared" si="219"/>
        <v>0</v>
      </c>
      <c r="G372" s="20">
        <f t="shared" si="219"/>
        <v>0</v>
      </c>
      <c r="H372" s="20">
        <f t="shared" si="219"/>
        <v>0</v>
      </c>
      <c r="I372" s="20">
        <f t="shared" si="219"/>
        <v>0</v>
      </c>
      <c r="J372" s="20">
        <f t="shared" si="219"/>
        <v>0</v>
      </c>
      <c r="K372" s="20">
        <f t="shared" si="219"/>
        <v>0</v>
      </c>
      <c r="L372" s="75"/>
      <c r="M372" s="75"/>
      <c r="N372" s="75"/>
      <c r="O372" s="75"/>
      <c r="P372" s="75"/>
      <c r="Q372" s="75"/>
      <c r="R372" s="75"/>
      <c r="S372" s="75"/>
      <c r="T372" s="10"/>
      <c r="U372" s="10"/>
    </row>
    <row r="373" spans="1:21" ht="13.5" customHeight="1">
      <c r="A373" s="111" t="s">
        <v>41</v>
      </c>
      <c r="B373" s="114" t="s">
        <v>181</v>
      </c>
      <c r="C373" s="99" t="s">
        <v>205</v>
      </c>
      <c r="D373" s="139" t="s">
        <v>233</v>
      </c>
      <c r="E373" s="19" t="s">
        <v>20</v>
      </c>
      <c r="F373" s="20">
        <f>F374+F375+F376+F377</f>
        <v>31050</v>
      </c>
      <c r="G373" s="20">
        <f t="shared" ref="G373:K373" si="220">G374+G375+G376+G377</f>
        <v>31050</v>
      </c>
      <c r="H373" s="21">
        <f>H374+H375+H376+H377</f>
        <v>0</v>
      </c>
      <c r="I373" s="21">
        <f>I374+I375+I376+I377</f>
        <v>0</v>
      </c>
      <c r="J373" s="21">
        <f t="shared" si="220"/>
        <v>31050</v>
      </c>
      <c r="K373" s="21">
        <f t="shared" si="220"/>
        <v>31050</v>
      </c>
      <c r="L373" s="142" t="s">
        <v>183</v>
      </c>
      <c r="M373" s="99" t="s">
        <v>47</v>
      </c>
      <c r="N373" s="73">
        <v>0.7</v>
      </c>
      <c r="O373" s="73">
        <v>0.7</v>
      </c>
      <c r="P373" s="73">
        <v>0</v>
      </c>
      <c r="Q373" s="73">
        <v>0</v>
      </c>
      <c r="R373" s="73">
        <v>0.7</v>
      </c>
      <c r="S373" s="73">
        <v>0.7</v>
      </c>
      <c r="T373" s="11"/>
      <c r="U373" s="11"/>
    </row>
    <row r="374" spans="1:21" ht="13.5" customHeight="1">
      <c r="A374" s="112"/>
      <c r="B374" s="115"/>
      <c r="C374" s="100"/>
      <c r="D374" s="140"/>
      <c r="E374" s="13" t="s">
        <v>22</v>
      </c>
      <c r="F374" s="20">
        <f t="shared" ref="F374:G377" si="221">H374+J374</f>
        <v>31050</v>
      </c>
      <c r="G374" s="20">
        <f t="shared" si="221"/>
        <v>31050</v>
      </c>
      <c r="H374" s="21">
        <v>0</v>
      </c>
      <c r="I374" s="21">
        <v>0</v>
      </c>
      <c r="J374" s="21">
        <v>31050</v>
      </c>
      <c r="K374" s="21">
        <v>31050</v>
      </c>
      <c r="L374" s="143"/>
      <c r="M374" s="100"/>
      <c r="N374" s="74"/>
      <c r="O374" s="74"/>
      <c r="P374" s="74"/>
      <c r="Q374" s="74"/>
      <c r="R374" s="74"/>
      <c r="S374" s="74"/>
      <c r="T374" s="11"/>
      <c r="U374" s="11"/>
    </row>
    <row r="375" spans="1:21" ht="13.5" customHeight="1">
      <c r="A375" s="112"/>
      <c r="B375" s="115"/>
      <c r="C375" s="100"/>
      <c r="D375" s="140"/>
      <c r="E375" s="13" t="s">
        <v>23</v>
      </c>
      <c r="F375" s="20">
        <f t="shared" si="221"/>
        <v>0</v>
      </c>
      <c r="G375" s="20">
        <f t="shared" si="221"/>
        <v>0</v>
      </c>
      <c r="H375" s="21">
        <v>0</v>
      </c>
      <c r="I375" s="21">
        <v>0</v>
      </c>
      <c r="J375" s="21">
        <v>0</v>
      </c>
      <c r="K375" s="21">
        <v>0</v>
      </c>
      <c r="L375" s="143"/>
      <c r="M375" s="100"/>
      <c r="N375" s="74"/>
      <c r="O375" s="74"/>
      <c r="P375" s="74"/>
      <c r="Q375" s="74"/>
      <c r="R375" s="74"/>
      <c r="S375" s="74"/>
      <c r="T375" s="11"/>
      <c r="U375" s="11"/>
    </row>
    <row r="376" spans="1:21" ht="13.5" customHeight="1">
      <c r="A376" s="112"/>
      <c r="B376" s="115"/>
      <c r="C376" s="100"/>
      <c r="D376" s="140"/>
      <c r="E376" s="13" t="s">
        <v>24</v>
      </c>
      <c r="F376" s="20">
        <f t="shared" si="221"/>
        <v>0</v>
      </c>
      <c r="G376" s="20">
        <f t="shared" si="221"/>
        <v>0</v>
      </c>
      <c r="H376" s="21">
        <v>0</v>
      </c>
      <c r="I376" s="21">
        <v>0</v>
      </c>
      <c r="J376" s="21">
        <v>0</v>
      </c>
      <c r="K376" s="21">
        <v>0</v>
      </c>
      <c r="L376" s="143"/>
      <c r="M376" s="100"/>
      <c r="N376" s="74"/>
      <c r="O376" s="74"/>
      <c r="P376" s="74"/>
      <c r="Q376" s="74"/>
      <c r="R376" s="74"/>
      <c r="S376" s="74"/>
      <c r="T376" s="11"/>
      <c r="U376" s="11"/>
    </row>
    <row r="377" spans="1:21" ht="9.75" customHeight="1">
      <c r="A377" s="113"/>
      <c r="B377" s="116"/>
      <c r="C377" s="101"/>
      <c r="D377" s="141"/>
      <c r="E377" s="13" t="s">
        <v>25</v>
      </c>
      <c r="F377" s="20">
        <f t="shared" si="221"/>
        <v>0</v>
      </c>
      <c r="G377" s="20">
        <f t="shared" si="221"/>
        <v>0</v>
      </c>
      <c r="H377" s="21">
        <v>0</v>
      </c>
      <c r="I377" s="21">
        <v>0</v>
      </c>
      <c r="J377" s="21">
        <v>0</v>
      </c>
      <c r="K377" s="21">
        <v>0</v>
      </c>
      <c r="L377" s="144"/>
      <c r="M377" s="101"/>
      <c r="N377" s="75"/>
      <c r="O377" s="75"/>
      <c r="P377" s="75"/>
      <c r="Q377" s="75"/>
      <c r="R377" s="75"/>
      <c r="S377" s="75"/>
      <c r="T377" s="11"/>
      <c r="U377" s="11"/>
    </row>
    <row r="378" spans="1:21" ht="13.5" customHeight="1">
      <c r="A378" s="111" t="s">
        <v>42</v>
      </c>
      <c r="B378" s="114" t="s">
        <v>182</v>
      </c>
      <c r="C378" s="99" t="s">
        <v>205</v>
      </c>
      <c r="D378" s="139" t="s">
        <v>234</v>
      </c>
      <c r="E378" s="19" t="s">
        <v>20</v>
      </c>
      <c r="F378" s="20">
        <f>F379+F380+F381+F382</f>
        <v>540000</v>
      </c>
      <c r="G378" s="20">
        <f t="shared" ref="G378:K378" si="222">G379+G380+G381+G382</f>
        <v>540000</v>
      </c>
      <c r="H378" s="21">
        <f>H379+H380+H381+H382</f>
        <v>540000</v>
      </c>
      <c r="I378" s="21">
        <f>I379+I380+I381+I382</f>
        <v>540000</v>
      </c>
      <c r="J378" s="21">
        <f t="shared" si="222"/>
        <v>0</v>
      </c>
      <c r="K378" s="21">
        <f t="shared" si="222"/>
        <v>0</v>
      </c>
      <c r="L378" s="142" t="s">
        <v>183</v>
      </c>
      <c r="M378" s="99" t="s">
        <v>47</v>
      </c>
      <c r="N378" s="73">
        <v>0.5</v>
      </c>
      <c r="O378" s="73">
        <v>0.6</v>
      </c>
      <c r="P378" s="73">
        <v>0.5</v>
      </c>
      <c r="Q378" s="73">
        <v>0.6</v>
      </c>
      <c r="R378" s="73">
        <v>0</v>
      </c>
      <c r="S378" s="73">
        <v>0</v>
      </c>
      <c r="T378" s="11"/>
      <c r="U378" s="11"/>
    </row>
    <row r="379" spans="1:21" ht="13.5" customHeight="1">
      <c r="A379" s="112"/>
      <c r="B379" s="115"/>
      <c r="C379" s="100"/>
      <c r="D379" s="140"/>
      <c r="E379" s="13" t="s">
        <v>22</v>
      </c>
      <c r="F379" s="20">
        <f t="shared" ref="F379:G382" si="223">H379+J379</f>
        <v>21600</v>
      </c>
      <c r="G379" s="20">
        <f t="shared" si="223"/>
        <v>21600</v>
      </c>
      <c r="H379" s="21">
        <v>21600</v>
      </c>
      <c r="I379" s="21">
        <v>21600</v>
      </c>
      <c r="J379" s="21">
        <v>0</v>
      </c>
      <c r="K379" s="21">
        <v>0</v>
      </c>
      <c r="L379" s="143"/>
      <c r="M379" s="100"/>
      <c r="N379" s="74"/>
      <c r="O379" s="74"/>
      <c r="P379" s="74"/>
      <c r="Q379" s="74"/>
      <c r="R379" s="74"/>
      <c r="S379" s="74"/>
      <c r="T379" s="11"/>
      <c r="U379" s="11"/>
    </row>
    <row r="380" spans="1:21" ht="13.5" customHeight="1">
      <c r="A380" s="112"/>
      <c r="B380" s="115"/>
      <c r="C380" s="100"/>
      <c r="D380" s="140"/>
      <c r="E380" s="13" t="s">
        <v>23</v>
      </c>
      <c r="F380" s="20">
        <f t="shared" si="223"/>
        <v>518400</v>
      </c>
      <c r="G380" s="20">
        <f t="shared" si="223"/>
        <v>518400</v>
      </c>
      <c r="H380" s="21">
        <v>518400</v>
      </c>
      <c r="I380" s="21">
        <v>518400</v>
      </c>
      <c r="J380" s="21">
        <v>0</v>
      </c>
      <c r="K380" s="21">
        <v>0</v>
      </c>
      <c r="L380" s="143"/>
      <c r="M380" s="100"/>
      <c r="N380" s="74"/>
      <c r="O380" s="74"/>
      <c r="P380" s="74"/>
      <c r="Q380" s="74"/>
      <c r="R380" s="74"/>
      <c r="S380" s="74"/>
      <c r="T380" s="11"/>
      <c r="U380" s="11"/>
    </row>
    <row r="381" spans="1:21" ht="13.5" customHeight="1">
      <c r="A381" s="112"/>
      <c r="B381" s="115"/>
      <c r="C381" s="100"/>
      <c r="D381" s="140"/>
      <c r="E381" s="13" t="s">
        <v>24</v>
      </c>
      <c r="F381" s="20">
        <f t="shared" si="223"/>
        <v>0</v>
      </c>
      <c r="G381" s="20">
        <f t="shared" si="223"/>
        <v>0</v>
      </c>
      <c r="H381" s="21">
        <v>0</v>
      </c>
      <c r="I381" s="21">
        <v>0</v>
      </c>
      <c r="J381" s="21">
        <v>0</v>
      </c>
      <c r="K381" s="21">
        <v>0</v>
      </c>
      <c r="L381" s="143"/>
      <c r="M381" s="100"/>
      <c r="N381" s="74"/>
      <c r="O381" s="74"/>
      <c r="P381" s="74"/>
      <c r="Q381" s="74"/>
      <c r="R381" s="74"/>
      <c r="S381" s="74"/>
      <c r="T381" s="11"/>
      <c r="U381" s="11"/>
    </row>
    <row r="382" spans="1:21" ht="13.5" customHeight="1">
      <c r="A382" s="113"/>
      <c r="B382" s="116"/>
      <c r="C382" s="101"/>
      <c r="D382" s="141"/>
      <c r="E382" s="13" t="s">
        <v>25</v>
      </c>
      <c r="F382" s="20">
        <f t="shared" si="223"/>
        <v>0</v>
      </c>
      <c r="G382" s="20">
        <f t="shared" si="223"/>
        <v>0</v>
      </c>
      <c r="H382" s="21">
        <v>0</v>
      </c>
      <c r="I382" s="21">
        <v>0</v>
      </c>
      <c r="J382" s="21">
        <v>0</v>
      </c>
      <c r="K382" s="21">
        <v>0</v>
      </c>
      <c r="L382" s="144"/>
      <c r="M382" s="101"/>
      <c r="N382" s="75"/>
      <c r="O382" s="75"/>
      <c r="P382" s="75"/>
      <c r="Q382" s="75"/>
      <c r="R382" s="75"/>
      <c r="S382" s="75"/>
      <c r="T382" s="11"/>
      <c r="U382" s="11"/>
    </row>
    <row r="383" spans="1:21" ht="15" customHeight="1">
      <c r="A383" s="102" t="s">
        <v>184</v>
      </c>
      <c r="B383" s="103"/>
      <c r="C383" s="108" t="s">
        <v>9</v>
      </c>
      <c r="D383" s="108" t="s">
        <v>9</v>
      </c>
      <c r="E383" s="22" t="s">
        <v>8</v>
      </c>
      <c r="F383" s="20">
        <f>F363</f>
        <v>571050</v>
      </c>
      <c r="G383" s="20">
        <f t="shared" ref="G383:K383" si="224">G363</f>
        <v>571050</v>
      </c>
      <c r="H383" s="20">
        <f t="shared" ref="H383:I387" si="225">H363</f>
        <v>540000</v>
      </c>
      <c r="I383" s="20">
        <f t="shared" si="225"/>
        <v>540000</v>
      </c>
      <c r="J383" s="20">
        <f t="shared" si="224"/>
        <v>31050</v>
      </c>
      <c r="K383" s="20">
        <f t="shared" si="224"/>
        <v>31050</v>
      </c>
      <c r="L383" s="99" t="s">
        <v>9</v>
      </c>
      <c r="M383" s="73" t="s">
        <v>9</v>
      </c>
      <c r="N383" s="73" t="s">
        <v>9</v>
      </c>
      <c r="O383" s="73" t="s">
        <v>9</v>
      </c>
      <c r="P383" s="73" t="s">
        <v>9</v>
      </c>
      <c r="Q383" s="73" t="s">
        <v>9</v>
      </c>
      <c r="R383" s="73" t="s">
        <v>9</v>
      </c>
      <c r="S383" s="73" t="s">
        <v>9</v>
      </c>
      <c r="T383" s="6"/>
      <c r="U383" s="6"/>
    </row>
    <row r="384" spans="1:21" ht="15" customHeight="1">
      <c r="A384" s="104"/>
      <c r="B384" s="105"/>
      <c r="C384" s="109"/>
      <c r="D384" s="109"/>
      <c r="E384" s="13" t="s">
        <v>22</v>
      </c>
      <c r="F384" s="20">
        <f t="shared" ref="F384:K384" si="226">F364</f>
        <v>52650</v>
      </c>
      <c r="G384" s="20">
        <f t="shared" si="226"/>
        <v>52650</v>
      </c>
      <c r="H384" s="20">
        <f t="shared" si="225"/>
        <v>21600</v>
      </c>
      <c r="I384" s="20">
        <f t="shared" si="225"/>
        <v>21600</v>
      </c>
      <c r="J384" s="20">
        <f t="shared" si="226"/>
        <v>31050</v>
      </c>
      <c r="K384" s="20">
        <f t="shared" si="226"/>
        <v>31050</v>
      </c>
      <c r="L384" s="100"/>
      <c r="M384" s="74"/>
      <c r="N384" s="74"/>
      <c r="O384" s="74"/>
      <c r="P384" s="74"/>
      <c r="Q384" s="74"/>
      <c r="R384" s="74"/>
      <c r="S384" s="74"/>
      <c r="T384" s="6"/>
      <c r="U384" s="6"/>
    </row>
    <row r="385" spans="1:21" ht="15" customHeight="1">
      <c r="A385" s="104"/>
      <c r="B385" s="105"/>
      <c r="C385" s="109"/>
      <c r="D385" s="109"/>
      <c r="E385" s="13" t="s">
        <v>23</v>
      </c>
      <c r="F385" s="20">
        <f t="shared" ref="F385:K385" si="227">F365</f>
        <v>518400</v>
      </c>
      <c r="G385" s="20">
        <f t="shared" si="227"/>
        <v>518400</v>
      </c>
      <c r="H385" s="20">
        <f t="shared" si="225"/>
        <v>518400</v>
      </c>
      <c r="I385" s="20">
        <f t="shared" si="225"/>
        <v>518400</v>
      </c>
      <c r="J385" s="20">
        <f t="shared" si="227"/>
        <v>0</v>
      </c>
      <c r="K385" s="20">
        <f t="shared" si="227"/>
        <v>0</v>
      </c>
      <c r="L385" s="100"/>
      <c r="M385" s="74"/>
      <c r="N385" s="74"/>
      <c r="O385" s="74"/>
      <c r="P385" s="74"/>
      <c r="Q385" s="74"/>
      <c r="R385" s="74"/>
      <c r="S385" s="74"/>
      <c r="T385" s="6"/>
      <c r="U385" s="6"/>
    </row>
    <row r="386" spans="1:21" ht="15" customHeight="1">
      <c r="A386" s="104"/>
      <c r="B386" s="105"/>
      <c r="C386" s="109"/>
      <c r="D386" s="109"/>
      <c r="E386" s="23" t="s">
        <v>24</v>
      </c>
      <c r="F386" s="20">
        <f t="shared" ref="F386:K386" si="228">F366</f>
        <v>0</v>
      </c>
      <c r="G386" s="20">
        <f t="shared" si="228"/>
        <v>0</v>
      </c>
      <c r="H386" s="20">
        <f t="shared" si="225"/>
        <v>0</v>
      </c>
      <c r="I386" s="20">
        <f t="shared" si="225"/>
        <v>0</v>
      </c>
      <c r="J386" s="20">
        <f t="shared" si="228"/>
        <v>0</v>
      </c>
      <c r="K386" s="20">
        <f t="shared" si="228"/>
        <v>0</v>
      </c>
      <c r="L386" s="100"/>
      <c r="M386" s="74"/>
      <c r="N386" s="74"/>
      <c r="O386" s="74"/>
      <c r="P386" s="74"/>
      <c r="Q386" s="74"/>
      <c r="R386" s="74"/>
      <c r="S386" s="74"/>
      <c r="T386" s="6"/>
      <c r="U386" s="6"/>
    </row>
    <row r="387" spans="1:21" ht="15" customHeight="1">
      <c r="A387" s="106"/>
      <c r="B387" s="107"/>
      <c r="C387" s="110"/>
      <c r="D387" s="110"/>
      <c r="E387" s="13" t="s">
        <v>25</v>
      </c>
      <c r="F387" s="20">
        <f t="shared" ref="F387:K387" si="229">F367</f>
        <v>0</v>
      </c>
      <c r="G387" s="20">
        <f t="shared" si="229"/>
        <v>0</v>
      </c>
      <c r="H387" s="20">
        <f t="shared" si="225"/>
        <v>0</v>
      </c>
      <c r="I387" s="20">
        <f t="shared" si="225"/>
        <v>0</v>
      </c>
      <c r="J387" s="20">
        <f t="shared" si="229"/>
        <v>0</v>
      </c>
      <c r="K387" s="20">
        <f t="shared" si="229"/>
        <v>0</v>
      </c>
      <c r="L387" s="101"/>
      <c r="M387" s="75"/>
      <c r="N387" s="75"/>
      <c r="O387" s="75"/>
      <c r="P387" s="75"/>
      <c r="Q387" s="75"/>
      <c r="R387" s="75"/>
      <c r="S387" s="75"/>
      <c r="T387" s="6"/>
      <c r="U387" s="6"/>
    </row>
    <row r="388" spans="1:21" ht="15" customHeight="1">
      <c r="A388" s="95" t="s">
        <v>185</v>
      </c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10"/>
      <c r="U388" s="10"/>
    </row>
    <row r="389" spans="1:21" ht="14.25" customHeight="1">
      <c r="A389" s="97" t="s">
        <v>186</v>
      </c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10"/>
      <c r="U389" s="10"/>
    </row>
    <row r="390" spans="1:21" ht="15" customHeight="1">
      <c r="A390" s="97" t="s">
        <v>187</v>
      </c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10"/>
      <c r="U390" s="10"/>
    </row>
    <row r="391" spans="1:21" ht="2.25" hidden="1" customHeight="1">
      <c r="T391" s="10"/>
      <c r="U391" s="10"/>
    </row>
    <row r="392" spans="1:21" ht="21" customHeight="1">
      <c r="A392" s="73">
        <v>1</v>
      </c>
      <c r="B392" s="132" t="s">
        <v>188</v>
      </c>
      <c r="C392" s="99" t="s">
        <v>9</v>
      </c>
      <c r="D392" s="99" t="s">
        <v>9</v>
      </c>
      <c r="E392" s="19" t="s">
        <v>20</v>
      </c>
      <c r="F392" s="20">
        <f>F397</f>
        <v>9458</v>
      </c>
      <c r="G392" s="20">
        <f t="shared" ref="G392:K392" si="230">G397</f>
        <v>9458</v>
      </c>
      <c r="H392" s="20">
        <f t="shared" ref="H392:I396" si="231">H397</f>
        <v>3000</v>
      </c>
      <c r="I392" s="20">
        <f t="shared" si="231"/>
        <v>3000</v>
      </c>
      <c r="J392" s="20">
        <f t="shared" si="230"/>
        <v>6458</v>
      </c>
      <c r="K392" s="20">
        <f t="shared" si="230"/>
        <v>6458</v>
      </c>
      <c r="L392" s="73" t="s">
        <v>9</v>
      </c>
      <c r="M392" s="73" t="s">
        <v>9</v>
      </c>
      <c r="N392" s="73" t="s">
        <v>9</v>
      </c>
      <c r="O392" s="73" t="s">
        <v>9</v>
      </c>
      <c r="P392" s="73" t="s">
        <v>9</v>
      </c>
      <c r="Q392" s="73" t="s">
        <v>9</v>
      </c>
      <c r="R392" s="73" t="s">
        <v>9</v>
      </c>
      <c r="S392" s="73" t="s">
        <v>9</v>
      </c>
      <c r="T392" s="10"/>
      <c r="U392" s="10"/>
    </row>
    <row r="393" spans="1:21" ht="21.75" customHeight="1">
      <c r="A393" s="74"/>
      <c r="B393" s="133"/>
      <c r="C393" s="100"/>
      <c r="D393" s="100"/>
      <c r="E393" s="13" t="s">
        <v>22</v>
      </c>
      <c r="F393" s="20">
        <f t="shared" ref="F393:K393" si="232">F398</f>
        <v>9458</v>
      </c>
      <c r="G393" s="20">
        <f t="shared" si="232"/>
        <v>9458</v>
      </c>
      <c r="H393" s="20">
        <f t="shared" si="231"/>
        <v>3000</v>
      </c>
      <c r="I393" s="20">
        <f t="shared" si="231"/>
        <v>3000</v>
      </c>
      <c r="J393" s="20">
        <f t="shared" si="232"/>
        <v>6458</v>
      </c>
      <c r="K393" s="20">
        <f t="shared" si="232"/>
        <v>6458</v>
      </c>
      <c r="L393" s="74"/>
      <c r="M393" s="74"/>
      <c r="N393" s="74"/>
      <c r="O393" s="74"/>
      <c r="P393" s="74"/>
      <c r="Q393" s="74"/>
      <c r="R393" s="74"/>
      <c r="S393" s="74"/>
      <c r="T393" s="10"/>
      <c r="U393" s="10"/>
    </row>
    <row r="394" spans="1:21" ht="18.75" customHeight="1">
      <c r="A394" s="74"/>
      <c r="B394" s="133"/>
      <c r="C394" s="100"/>
      <c r="D394" s="100"/>
      <c r="E394" s="13" t="s">
        <v>23</v>
      </c>
      <c r="F394" s="20">
        <f t="shared" ref="F394:K394" si="233">F399</f>
        <v>0</v>
      </c>
      <c r="G394" s="20">
        <f t="shared" si="233"/>
        <v>0</v>
      </c>
      <c r="H394" s="20">
        <f t="shared" si="231"/>
        <v>0</v>
      </c>
      <c r="I394" s="20">
        <f t="shared" si="231"/>
        <v>0</v>
      </c>
      <c r="J394" s="20">
        <f t="shared" si="233"/>
        <v>0</v>
      </c>
      <c r="K394" s="20">
        <f t="shared" si="233"/>
        <v>0</v>
      </c>
      <c r="L394" s="74"/>
      <c r="M394" s="74"/>
      <c r="N394" s="74"/>
      <c r="O394" s="74"/>
      <c r="P394" s="74"/>
      <c r="Q394" s="74"/>
      <c r="R394" s="74"/>
      <c r="S394" s="74"/>
      <c r="T394" s="10"/>
      <c r="U394" s="10"/>
    </row>
    <row r="395" spans="1:21" ht="14.25" customHeight="1">
      <c r="A395" s="74"/>
      <c r="B395" s="133"/>
      <c r="C395" s="100"/>
      <c r="D395" s="100"/>
      <c r="E395" s="13" t="s">
        <v>24</v>
      </c>
      <c r="F395" s="20">
        <f t="shared" ref="F395:K395" si="234">F400</f>
        <v>0</v>
      </c>
      <c r="G395" s="20">
        <f t="shared" si="234"/>
        <v>0</v>
      </c>
      <c r="H395" s="20">
        <f t="shared" si="231"/>
        <v>0</v>
      </c>
      <c r="I395" s="20">
        <f t="shared" si="231"/>
        <v>0</v>
      </c>
      <c r="J395" s="20">
        <f t="shared" si="234"/>
        <v>0</v>
      </c>
      <c r="K395" s="20">
        <f t="shared" si="234"/>
        <v>0</v>
      </c>
      <c r="L395" s="74"/>
      <c r="M395" s="74"/>
      <c r="N395" s="74"/>
      <c r="O395" s="74"/>
      <c r="P395" s="74"/>
      <c r="Q395" s="74"/>
      <c r="R395" s="74"/>
      <c r="S395" s="74"/>
      <c r="T395" s="10"/>
      <c r="U395" s="10"/>
    </row>
    <row r="396" spans="1:21" ht="15.75" customHeight="1">
      <c r="A396" s="75"/>
      <c r="B396" s="134"/>
      <c r="C396" s="101"/>
      <c r="D396" s="101"/>
      <c r="E396" s="13" t="s">
        <v>25</v>
      </c>
      <c r="F396" s="20">
        <f t="shared" ref="F396:K396" si="235">F401</f>
        <v>0</v>
      </c>
      <c r="G396" s="20">
        <f t="shared" si="235"/>
        <v>0</v>
      </c>
      <c r="H396" s="20">
        <f t="shared" si="231"/>
        <v>0</v>
      </c>
      <c r="I396" s="20">
        <f t="shared" si="231"/>
        <v>0</v>
      </c>
      <c r="J396" s="20">
        <f t="shared" si="235"/>
        <v>0</v>
      </c>
      <c r="K396" s="20">
        <f t="shared" si="235"/>
        <v>0</v>
      </c>
      <c r="L396" s="75"/>
      <c r="M396" s="75"/>
      <c r="N396" s="75"/>
      <c r="O396" s="75"/>
      <c r="P396" s="75"/>
      <c r="Q396" s="75"/>
      <c r="R396" s="75"/>
      <c r="S396" s="75"/>
      <c r="T396" s="10"/>
      <c r="U396" s="10"/>
    </row>
    <row r="397" spans="1:21" ht="15" customHeight="1">
      <c r="A397" s="73" t="s">
        <v>37</v>
      </c>
      <c r="B397" s="129" t="s">
        <v>189</v>
      </c>
      <c r="C397" s="99" t="s">
        <v>9</v>
      </c>
      <c r="D397" s="99" t="s">
        <v>9</v>
      </c>
      <c r="E397" s="26" t="s">
        <v>20</v>
      </c>
      <c r="F397" s="20">
        <f t="shared" ref="F397:K397" si="236">F398+F399+F400+F401</f>
        <v>9458</v>
      </c>
      <c r="G397" s="20">
        <f t="shared" si="236"/>
        <v>9458</v>
      </c>
      <c r="H397" s="20">
        <f>H398+H399+H400+H401</f>
        <v>3000</v>
      </c>
      <c r="I397" s="20">
        <f>I398+I399+I400+I401</f>
        <v>3000</v>
      </c>
      <c r="J397" s="20">
        <f t="shared" si="236"/>
        <v>6458</v>
      </c>
      <c r="K397" s="20">
        <f t="shared" si="236"/>
        <v>6458</v>
      </c>
      <c r="L397" s="73" t="s">
        <v>9</v>
      </c>
      <c r="M397" s="73" t="s">
        <v>9</v>
      </c>
      <c r="N397" s="73" t="s">
        <v>9</v>
      </c>
      <c r="O397" s="73" t="s">
        <v>9</v>
      </c>
      <c r="P397" s="73" t="s">
        <v>9</v>
      </c>
      <c r="Q397" s="73" t="s">
        <v>9</v>
      </c>
      <c r="R397" s="73" t="s">
        <v>9</v>
      </c>
      <c r="S397" s="73" t="s">
        <v>9</v>
      </c>
      <c r="T397" s="10"/>
      <c r="U397" s="10"/>
    </row>
    <row r="398" spans="1:21" ht="12.75" customHeight="1">
      <c r="A398" s="74"/>
      <c r="B398" s="130"/>
      <c r="C398" s="100"/>
      <c r="D398" s="100"/>
      <c r="E398" s="13" t="s">
        <v>22</v>
      </c>
      <c r="F398" s="20">
        <f>F403</f>
        <v>9458</v>
      </c>
      <c r="G398" s="20">
        <f t="shared" ref="G398:K398" si="237">G403</f>
        <v>9458</v>
      </c>
      <c r="H398" s="20">
        <f t="shared" ref="H398:I401" si="238">H403</f>
        <v>3000</v>
      </c>
      <c r="I398" s="20">
        <f t="shared" si="238"/>
        <v>3000</v>
      </c>
      <c r="J398" s="20">
        <f t="shared" si="237"/>
        <v>6458</v>
      </c>
      <c r="K398" s="20">
        <f t="shared" si="237"/>
        <v>6458</v>
      </c>
      <c r="L398" s="74"/>
      <c r="M398" s="74"/>
      <c r="N398" s="74"/>
      <c r="O398" s="74"/>
      <c r="P398" s="74"/>
      <c r="Q398" s="74"/>
      <c r="R398" s="74"/>
      <c r="S398" s="74"/>
      <c r="T398" s="10"/>
      <c r="U398" s="10"/>
    </row>
    <row r="399" spans="1:21" ht="12" customHeight="1">
      <c r="A399" s="74"/>
      <c r="B399" s="130"/>
      <c r="C399" s="100"/>
      <c r="D399" s="100"/>
      <c r="E399" s="13" t="s">
        <v>23</v>
      </c>
      <c r="F399" s="20">
        <f t="shared" ref="F399:K401" si="239">F404</f>
        <v>0</v>
      </c>
      <c r="G399" s="20">
        <f t="shared" si="239"/>
        <v>0</v>
      </c>
      <c r="H399" s="20">
        <f t="shared" si="238"/>
        <v>0</v>
      </c>
      <c r="I399" s="20">
        <f t="shared" si="238"/>
        <v>0</v>
      </c>
      <c r="J399" s="20">
        <f t="shared" si="239"/>
        <v>0</v>
      </c>
      <c r="K399" s="20">
        <f t="shared" si="239"/>
        <v>0</v>
      </c>
      <c r="L399" s="74"/>
      <c r="M399" s="74"/>
      <c r="N399" s="74"/>
      <c r="O399" s="74"/>
      <c r="P399" s="74"/>
      <c r="Q399" s="74"/>
      <c r="R399" s="74"/>
      <c r="S399" s="74"/>
      <c r="T399" s="10"/>
      <c r="U399" s="10"/>
    </row>
    <row r="400" spans="1:21" ht="12.75" customHeight="1">
      <c r="A400" s="74"/>
      <c r="B400" s="130"/>
      <c r="C400" s="100"/>
      <c r="D400" s="100"/>
      <c r="E400" s="13" t="s">
        <v>24</v>
      </c>
      <c r="F400" s="20">
        <f t="shared" si="239"/>
        <v>0</v>
      </c>
      <c r="G400" s="20">
        <f t="shared" si="239"/>
        <v>0</v>
      </c>
      <c r="H400" s="20">
        <f t="shared" si="238"/>
        <v>0</v>
      </c>
      <c r="I400" s="20">
        <f t="shared" si="238"/>
        <v>0</v>
      </c>
      <c r="J400" s="20">
        <f t="shared" si="239"/>
        <v>0</v>
      </c>
      <c r="K400" s="20">
        <f t="shared" si="239"/>
        <v>0</v>
      </c>
      <c r="L400" s="74"/>
      <c r="M400" s="74"/>
      <c r="N400" s="74"/>
      <c r="O400" s="74"/>
      <c r="P400" s="74"/>
      <c r="Q400" s="74"/>
      <c r="R400" s="74"/>
      <c r="S400" s="74"/>
      <c r="T400" s="10"/>
      <c r="U400" s="10"/>
    </row>
    <row r="401" spans="1:21" ht="15" customHeight="1">
      <c r="A401" s="75"/>
      <c r="B401" s="131"/>
      <c r="C401" s="101"/>
      <c r="D401" s="101"/>
      <c r="E401" s="13" t="s">
        <v>25</v>
      </c>
      <c r="F401" s="20">
        <f t="shared" si="239"/>
        <v>0</v>
      </c>
      <c r="G401" s="20">
        <f t="shared" si="239"/>
        <v>0</v>
      </c>
      <c r="H401" s="20">
        <f t="shared" si="238"/>
        <v>0</v>
      </c>
      <c r="I401" s="20">
        <f t="shared" si="238"/>
        <v>0</v>
      </c>
      <c r="J401" s="20">
        <f t="shared" si="239"/>
        <v>0</v>
      </c>
      <c r="K401" s="20">
        <f t="shared" si="239"/>
        <v>0</v>
      </c>
      <c r="L401" s="75"/>
      <c r="M401" s="75"/>
      <c r="N401" s="75"/>
      <c r="O401" s="75"/>
      <c r="P401" s="75"/>
      <c r="Q401" s="75"/>
      <c r="R401" s="75"/>
      <c r="S401" s="75"/>
      <c r="T401" s="10"/>
      <c r="U401" s="10"/>
    </row>
    <row r="402" spans="1:21" ht="12" customHeight="1">
      <c r="A402" s="111" t="s">
        <v>40</v>
      </c>
      <c r="B402" s="114" t="s">
        <v>190</v>
      </c>
      <c r="C402" s="99" t="s">
        <v>205</v>
      </c>
      <c r="D402" s="139" t="s">
        <v>235</v>
      </c>
      <c r="E402" s="19" t="s">
        <v>20</v>
      </c>
      <c r="F402" s="20">
        <f>F403+F404+F405+F406</f>
        <v>9458</v>
      </c>
      <c r="G402" s="20">
        <f t="shared" ref="G402:K402" si="240">G403+G404+G405+G406</f>
        <v>9458</v>
      </c>
      <c r="H402" s="21">
        <f>H403+H404+H405+H406</f>
        <v>3000</v>
      </c>
      <c r="I402" s="21">
        <f>I403+I404+I405+I406</f>
        <v>3000</v>
      </c>
      <c r="J402" s="21">
        <f t="shared" si="240"/>
        <v>6458</v>
      </c>
      <c r="K402" s="21">
        <f t="shared" si="240"/>
        <v>6458</v>
      </c>
      <c r="L402" s="142" t="s">
        <v>196</v>
      </c>
      <c r="M402" s="99" t="s">
        <v>116</v>
      </c>
      <c r="N402" s="73">
        <f>(P402+R402)/2</f>
        <v>20</v>
      </c>
      <c r="O402" s="73">
        <f>(Q402+S402)/2</f>
        <v>20</v>
      </c>
      <c r="P402" s="73">
        <v>20</v>
      </c>
      <c r="Q402" s="73">
        <v>20</v>
      </c>
      <c r="R402" s="73">
        <v>20</v>
      </c>
      <c r="S402" s="73">
        <v>20</v>
      </c>
      <c r="T402" s="11"/>
      <c r="U402" s="11"/>
    </row>
    <row r="403" spans="1:21" ht="13">
      <c r="A403" s="112"/>
      <c r="B403" s="115"/>
      <c r="C403" s="100"/>
      <c r="D403" s="140"/>
      <c r="E403" s="13" t="s">
        <v>22</v>
      </c>
      <c r="F403" s="20">
        <f t="shared" ref="F403:G406" si="241">H403+J403</f>
        <v>9458</v>
      </c>
      <c r="G403" s="20">
        <f t="shared" si="241"/>
        <v>9458</v>
      </c>
      <c r="H403" s="21">
        <v>3000</v>
      </c>
      <c r="I403" s="21">
        <v>3000</v>
      </c>
      <c r="J403" s="21">
        <v>6458</v>
      </c>
      <c r="K403" s="21">
        <v>6458</v>
      </c>
      <c r="L403" s="143"/>
      <c r="M403" s="100"/>
      <c r="N403" s="74"/>
      <c r="O403" s="74"/>
      <c r="P403" s="74"/>
      <c r="Q403" s="74"/>
      <c r="R403" s="74"/>
      <c r="S403" s="74"/>
      <c r="T403" s="11"/>
      <c r="U403" s="11"/>
    </row>
    <row r="404" spans="1:21" ht="13">
      <c r="A404" s="112"/>
      <c r="B404" s="115"/>
      <c r="C404" s="100"/>
      <c r="D404" s="140"/>
      <c r="E404" s="13" t="s">
        <v>23</v>
      </c>
      <c r="F404" s="20">
        <f t="shared" si="241"/>
        <v>0</v>
      </c>
      <c r="G404" s="20">
        <f t="shared" si="241"/>
        <v>0</v>
      </c>
      <c r="H404" s="21">
        <v>0</v>
      </c>
      <c r="I404" s="21">
        <v>0</v>
      </c>
      <c r="J404" s="21">
        <v>0</v>
      </c>
      <c r="K404" s="21">
        <v>0</v>
      </c>
      <c r="L404" s="143"/>
      <c r="M404" s="100"/>
      <c r="N404" s="74"/>
      <c r="O404" s="74"/>
      <c r="P404" s="74"/>
      <c r="Q404" s="74"/>
      <c r="R404" s="74"/>
      <c r="S404" s="74"/>
      <c r="T404" s="11"/>
      <c r="U404" s="11"/>
    </row>
    <row r="405" spans="1:21" ht="14.25" customHeight="1">
      <c r="A405" s="112"/>
      <c r="B405" s="115"/>
      <c r="C405" s="100"/>
      <c r="D405" s="140"/>
      <c r="E405" s="13" t="s">
        <v>24</v>
      </c>
      <c r="F405" s="20">
        <f t="shared" si="241"/>
        <v>0</v>
      </c>
      <c r="G405" s="20">
        <f t="shared" si="241"/>
        <v>0</v>
      </c>
      <c r="H405" s="21">
        <v>0</v>
      </c>
      <c r="I405" s="21">
        <v>0</v>
      </c>
      <c r="J405" s="21">
        <v>0</v>
      </c>
      <c r="K405" s="21">
        <v>0</v>
      </c>
      <c r="L405" s="143"/>
      <c r="M405" s="100"/>
      <c r="N405" s="74"/>
      <c r="O405" s="74"/>
      <c r="P405" s="74"/>
      <c r="Q405" s="74"/>
      <c r="R405" s="74"/>
      <c r="S405" s="74"/>
      <c r="T405" s="11"/>
      <c r="U405" s="11"/>
    </row>
    <row r="406" spans="1:21" ht="13.5" customHeight="1">
      <c r="A406" s="113"/>
      <c r="B406" s="116"/>
      <c r="C406" s="101"/>
      <c r="D406" s="141"/>
      <c r="E406" s="13" t="s">
        <v>25</v>
      </c>
      <c r="F406" s="20">
        <f t="shared" si="241"/>
        <v>0</v>
      </c>
      <c r="G406" s="20">
        <f t="shared" si="241"/>
        <v>0</v>
      </c>
      <c r="H406" s="21">
        <v>0</v>
      </c>
      <c r="I406" s="21">
        <v>0</v>
      </c>
      <c r="J406" s="21">
        <v>0</v>
      </c>
      <c r="K406" s="21">
        <v>0</v>
      </c>
      <c r="L406" s="144"/>
      <c r="M406" s="101"/>
      <c r="N406" s="75"/>
      <c r="O406" s="75"/>
      <c r="P406" s="75"/>
      <c r="Q406" s="75"/>
      <c r="R406" s="75"/>
      <c r="S406" s="75"/>
      <c r="T406" s="11"/>
      <c r="U406" s="11"/>
    </row>
    <row r="407" spans="1:21" ht="15" customHeight="1">
      <c r="A407" s="111" t="s">
        <v>29</v>
      </c>
      <c r="B407" s="214" t="s">
        <v>191</v>
      </c>
      <c r="C407" s="94" t="s">
        <v>9</v>
      </c>
      <c r="D407" s="215" t="s">
        <v>9</v>
      </c>
      <c r="E407" s="22" t="s">
        <v>8</v>
      </c>
      <c r="F407" s="20">
        <f>F413</f>
        <v>262686.16000000003</v>
      </c>
      <c r="G407" s="20">
        <f t="shared" ref="G407:K407" si="242">G413</f>
        <v>262686.16000000003</v>
      </c>
      <c r="H407" s="20">
        <f t="shared" si="242"/>
        <v>121360.88</v>
      </c>
      <c r="I407" s="20">
        <f t="shared" si="242"/>
        <v>121360.88</v>
      </c>
      <c r="J407" s="20">
        <f t="shared" si="242"/>
        <v>141325.28</v>
      </c>
      <c r="K407" s="20">
        <f t="shared" si="242"/>
        <v>141325.28</v>
      </c>
      <c r="L407" s="99" t="s">
        <v>9</v>
      </c>
      <c r="M407" s="99" t="s">
        <v>9</v>
      </c>
      <c r="N407" s="99" t="s">
        <v>9</v>
      </c>
      <c r="O407" s="99" t="s">
        <v>9</v>
      </c>
      <c r="P407" s="99" t="s">
        <v>9</v>
      </c>
      <c r="Q407" s="99" t="s">
        <v>9</v>
      </c>
      <c r="R407" s="99" t="s">
        <v>9</v>
      </c>
      <c r="S407" s="99" t="s">
        <v>9</v>
      </c>
      <c r="T407" s="6"/>
      <c r="U407" s="6"/>
    </row>
    <row r="408" spans="1:21" ht="15" customHeight="1">
      <c r="A408" s="112"/>
      <c r="B408" s="214"/>
      <c r="C408" s="94"/>
      <c r="D408" s="215"/>
      <c r="E408" s="13" t="s">
        <v>22</v>
      </c>
      <c r="F408" s="20">
        <f t="shared" ref="F408:K412" si="243">F414</f>
        <v>262686.16000000003</v>
      </c>
      <c r="G408" s="20">
        <f t="shared" si="243"/>
        <v>262686.16000000003</v>
      </c>
      <c r="H408" s="20">
        <f t="shared" si="243"/>
        <v>121360.88</v>
      </c>
      <c r="I408" s="20">
        <f t="shared" si="243"/>
        <v>121360.88</v>
      </c>
      <c r="J408" s="20">
        <f t="shared" si="243"/>
        <v>141325.28</v>
      </c>
      <c r="K408" s="20">
        <f t="shared" si="243"/>
        <v>141325.28</v>
      </c>
      <c r="L408" s="100"/>
      <c r="M408" s="100"/>
      <c r="N408" s="100"/>
      <c r="O408" s="100"/>
      <c r="P408" s="100"/>
      <c r="Q408" s="100"/>
      <c r="R408" s="100"/>
      <c r="S408" s="100"/>
      <c r="T408" s="6"/>
      <c r="U408" s="6"/>
    </row>
    <row r="409" spans="1:21" ht="15" customHeight="1">
      <c r="A409" s="112"/>
      <c r="B409" s="214"/>
      <c r="C409" s="94"/>
      <c r="D409" s="215"/>
      <c r="E409" s="13" t="s">
        <v>23</v>
      </c>
      <c r="F409" s="20">
        <f t="shared" si="243"/>
        <v>0</v>
      </c>
      <c r="G409" s="20">
        <f t="shared" si="243"/>
        <v>0</v>
      </c>
      <c r="H409" s="20">
        <f t="shared" si="243"/>
        <v>0</v>
      </c>
      <c r="I409" s="20">
        <f t="shared" si="243"/>
        <v>0</v>
      </c>
      <c r="J409" s="20">
        <f t="shared" si="243"/>
        <v>0</v>
      </c>
      <c r="K409" s="20">
        <f t="shared" si="243"/>
        <v>0</v>
      </c>
      <c r="L409" s="100"/>
      <c r="M409" s="100"/>
      <c r="N409" s="100"/>
      <c r="O409" s="100"/>
      <c r="P409" s="100"/>
      <c r="Q409" s="100"/>
      <c r="R409" s="100"/>
      <c r="S409" s="100"/>
      <c r="T409" s="6"/>
      <c r="U409" s="6"/>
    </row>
    <row r="410" spans="1:21" ht="15" customHeight="1">
      <c r="A410" s="112"/>
      <c r="B410" s="214"/>
      <c r="C410" s="94"/>
      <c r="D410" s="215"/>
      <c r="E410" s="23" t="s">
        <v>24</v>
      </c>
      <c r="F410" s="20">
        <f t="shared" si="243"/>
        <v>0</v>
      </c>
      <c r="G410" s="20">
        <f t="shared" si="243"/>
        <v>0</v>
      </c>
      <c r="H410" s="20">
        <f t="shared" si="243"/>
        <v>0</v>
      </c>
      <c r="I410" s="20">
        <f t="shared" si="243"/>
        <v>0</v>
      </c>
      <c r="J410" s="20">
        <f t="shared" si="243"/>
        <v>0</v>
      </c>
      <c r="K410" s="20">
        <f t="shared" si="243"/>
        <v>0</v>
      </c>
      <c r="L410" s="100"/>
      <c r="M410" s="100"/>
      <c r="N410" s="100"/>
      <c r="O410" s="100"/>
      <c r="P410" s="100"/>
      <c r="Q410" s="100"/>
      <c r="R410" s="100"/>
      <c r="S410" s="100"/>
      <c r="T410" s="6"/>
      <c r="U410" s="6"/>
    </row>
    <row r="411" spans="1:21" ht="15" customHeight="1">
      <c r="A411" s="112"/>
      <c r="B411" s="214"/>
      <c r="C411" s="94"/>
      <c r="D411" s="215"/>
      <c r="E411" s="13" t="s">
        <v>25</v>
      </c>
      <c r="F411" s="20">
        <f t="shared" si="243"/>
        <v>0</v>
      </c>
      <c r="G411" s="20">
        <f t="shared" si="243"/>
        <v>0</v>
      </c>
      <c r="H411" s="20">
        <f t="shared" si="243"/>
        <v>0</v>
      </c>
      <c r="I411" s="20">
        <f t="shared" si="243"/>
        <v>0</v>
      </c>
      <c r="J411" s="20">
        <f t="shared" si="243"/>
        <v>0</v>
      </c>
      <c r="K411" s="20">
        <f t="shared" si="243"/>
        <v>0</v>
      </c>
      <c r="L411" s="100"/>
      <c r="M411" s="100"/>
      <c r="N411" s="100"/>
      <c r="O411" s="100"/>
      <c r="P411" s="100"/>
      <c r="Q411" s="100"/>
      <c r="R411" s="100"/>
      <c r="S411" s="100"/>
      <c r="T411" s="6"/>
      <c r="U411" s="6"/>
    </row>
    <row r="412" spans="1:21" ht="14.25" customHeight="1">
      <c r="A412" s="113"/>
      <c r="B412" s="214"/>
      <c r="C412" s="94"/>
      <c r="D412" s="215"/>
      <c r="E412" s="13" t="s">
        <v>25</v>
      </c>
      <c r="F412" s="20">
        <f t="shared" si="243"/>
        <v>90229.119999999995</v>
      </c>
      <c r="G412" s="20">
        <f t="shared" si="243"/>
        <v>90229.119999999995</v>
      </c>
      <c r="H412" s="20">
        <f t="shared" si="243"/>
        <v>46331.34</v>
      </c>
      <c r="I412" s="20">
        <f t="shared" si="243"/>
        <v>46331.34</v>
      </c>
      <c r="J412" s="20">
        <f t="shared" si="243"/>
        <v>43897.78</v>
      </c>
      <c r="K412" s="20">
        <f t="shared" si="243"/>
        <v>43897.78</v>
      </c>
      <c r="L412" s="101"/>
      <c r="M412" s="101"/>
      <c r="N412" s="101"/>
      <c r="O412" s="101"/>
      <c r="P412" s="101"/>
      <c r="Q412" s="101"/>
      <c r="R412" s="101"/>
      <c r="S412" s="101"/>
      <c r="T412" s="11"/>
      <c r="U412" s="11"/>
    </row>
    <row r="413" spans="1:21" ht="15.75" customHeight="1">
      <c r="A413" s="73" t="s">
        <v>43</v>
      </c>
      <c r="B413" s="216" t="s">
        <v>192</v>
      </c>
      <c r="C413" s="138" t="s">
        <v>9</v>
      </c>
      <c r="D413" s="138" t="s">
        <v>9</v>
      </c>
      <c r="E413" s="25" t="s">
        <v>20</v>
      </c>
      <c r="F413" s="20">
        <f>F414+F415+F416+F417</f>
        <v>262686.16000000003</v>
      </c>
      <c r="G413" s="20">
        <f t="shared" ref="G413:K413" si="244">G414+G415+G416+G417</f>
        <v>262686.16000000003</v>
      </c>
      <c r="H413" s="20">
        <f>H414+H415+H416+H417</f>
        <v>121360.88</v>
      </c>
      <c r="I413" s="20">
        <f>I414+I415+I416+I417</f>
        <v>121360.88</v>
      </c>
      <c r="J413" s="20">
        <f t="shared" si="244"/>
        <v>141325.28</v>
      </c>
      <c r="K413" s="20">
        <f t="shared" si="244"/>
        <v>141325.28</v>
      </c>
      <c r="L413" s="73" t="s">
        <v>9</v>
      </c>
      <c r="M413" s="73" t="s">
        <v>9</v>
      </c>
      <c r="N413" s="73" t="s">
        <v>9</v>
      </c>
      <c r="O413" s="73" t="s">
        <v>9</v>
      </c>
      <c r="P413" s="73" t="s">
        <v>9</v>
      </c>
      <c r="Q413" s="73" t="s">
        <v>9</v>
      </c>
      <c r="R413" s="73" t="s">
        <v>9</v>
      </c>
      <c r="S413" s="73" t="s">
        <v>9</v>
      </c>
      <c r="T413" s="12"/>
      <c r="U413" s="12"/>
    </row>
    <row r="414" spans="1:21" ht="13">
      <c r="A414" s="74"/>
      <c r="B414" s="216"/>
      <c r="C414" s="138"/>
      <c r="D414" s="138"/>
      <c r="E414" s="13" t="s">
        <v>22</v>
      </c>
      <c r="F414" s="20">
        <f>F419+F424+F429</f>
        <v>262686.16000000003</v>
      </c>
      <c r="G414" s="20">
        <f t="shared" ref="G414:K414" si="245">G419+G424+G429</f>
        <v>262686.16000000003</v>
      </c>
      <c r="H414" s="20">
        <f>H419+H424+H429</f>
        <v>121360.88</v>
      </c>
      <c r="I414" s="20">
        <f t="shared" si="245"/>
        <v>121360.88</v>
      </c>
      <c r="J414" s="20">
        <f t="shared" si="245"/>
        <v>141325.28</v>
      </c>
      <c r="K414" s="20">
        <f t="shared" si="245"/>
        <v>141325.28</v>
      </c>
      <c r="L414" s="74"/>
      <c r="M414" s="74"/>
      <c r="N414" s="74"/>
      <c r="O414" s="74"/>
      <c r="P414" s="74"/>
      <c r="Q414" s="74"/>
      <c r="R414" s="74"/>
      <c r="S414" s="74"/>
      <c r="T414" s="12"/>
      <c r="U414" s="12"/>
    </row>
    <row r="415" spans="1:21" ht="13.5" customHeight="1">
      <c r="A415" s="74"/>
      <c r="B415" s="216"/>
      <c r="C415" s="138"/>
      <c r="D415" s="138"/>
      <c r="E415" s="13" t="s">
        <v>23</v>
      </c>
      <c r="F415" s="20">
        <f>F420+F425+F430</f>
        <v>0</v>
      </c>
      <c r="G415" s="20">
        <f t="shared" ref="G415:K415" si="246">G420+G425+G430</f>
        <v>0</v>
      </c>
      <c r="H415" s="20">
        <f t="shared" si="246"/>
        <v>0</v>
      </c>
      <c r="I415" s="20">
        <f t="shared" si="246"/>
        <v>0</v>
      </c>
      <c r="J415" s="20">
        <f t="shared" si="246"/>
        <v>0</v>
      </c>
      <c r="K415" s="20">
        <f t="shared" si="246"/>
        <v>0</v>
      </c>
      <c r="L415" s="74"/>
      <c r="M415" s="74"/>
      <c r="N415" s="74"/>
      <c r="O415" s="74"/>
      <c r="P415" s="74"/>
      <c r="Q415" s="74"/>
      <c r="R415" s="74"/>
      <c r="S415" s="74"/>
      <c r="T415" s="12"/>
      <c r="U415" s="12"/>
    </row>
    <row r="416" spans="1:21" ht="13.5" customHeight="1">
      <c r="A416" s="74"/>
      <c r="B416" s="216"/>
      <c r="C416" s="138"/>
      <c r="D416" s="138"/>
      <c r="E416" s="13" t="s">
        <v>24</v>
      </c>
      <c r="F416" s="20">
        <f>F421+F426+F431</f>
        <v>0</v>
      </c>
      <c r="G416" s="20">
        <f t="shared" ref="G416:K416" si="247">G421+G426+G431</f>
        <v>0</v>
      </c>
      <c r="H416" s="20">
        <f t="shared" si="247"/>
        <v>0</v>
      </c>
      <c r="I416" s="20">
        <f t="shared" si="247"/>
        <v>0</v>
      </c>
      <c r="J416" s="20">
        <f t="shared" si="247"/>
        <v>0</v>
      </c>
      <c r="K416" s="20">
        <f t="shared" si="247"/>
        <v>0</v>
      </c>
      <c r="L416" s="74"/>
      <c r="M416" s="74"/>
      <c r="N416" s="74"/>
      <c r="O416" s="74"/>
      <c r="P416" s="74"/>
      <c r="Q416" s="74"/>
      <c r="R416" s="74"/>
      <c r="S416" s="74"/>
      <c r="T416" s="12"/>
      <c r="U416" s="12"/>
    </row>
    <row r="417" spans="1:21" ht="15.75" customHeight="1">
      <c r="A417" s="75"/>
      <c r="B417" s="216"/>
      <c r="C417" s="138"/>
      <c r="D417" s="138"/>
      <c r="E417" s="13" t="s">
        <v>25</v>
      </c>
      <c r="F417" s="20">
        <f>F422+F427+F432</f>
        <v>0</v>
      </c>
      <c r="G417" s="20">
        <f t="shared" ref="G417:K417" si="248">G422+G427+G432</f>
        <v>0</v>
      </c>
      <c r="H417" s="20">
        <f t="shared" si="248"/>
        <v>0</v>
      </c>
      <c r="I417" s="20">
        <f t="shared" si="248"/>
        <v>0</v>
      </c>
      <c r="J417" s="20">
        <f t="shared" si="248"/>
        <v>0</v>
      </c>
      <c r="K417" s="20">
        <f t="shared" si="248"/>
        <v>0</v>
      </c>
      <c r="L417" s="75"/>
      <c r="M417" s="75"/>
      <c r="N417" s="75"/>
      <c r="O417" s="75"/>
      <c r="P417" s="75"/>
      <c r="Q417" s="75"/>
      <c r="R417" s="75"/>
      <c r="S417" s="75"/>
      <c r="T417" s="12"/>
      <c r="U417" s="12"/>
    </row>
    <row r="418" spans="1:21" ht="15.75" customHeight="1">
      <c r="A418" s="111" t="s">
        <v>45</v>
      </c>
      <c r="B418" s="180" t="s">
        <v>193</v>
      </c>
      <c r="C418" s="99" t="s">
        <v>205</v>
      </c>
      <c r="D418" s="177" t="s">
        <v>236</v>
      </c>
      <c r="E418" s="19" t="s">
        <v>20</v>
      </c>
      <c r="F418" s="20">
        <f>F419+F420+F421+F422</f>
        <v>90229.119999999995</v>
      </c>
      <c r="G418" s="20">
        <f t="shared" ref="G418:K418" si="249">G419+G420+G421+G422</f>
        <v>90229.119999999995</v>
      </c>
      <c r="H418" s="21">
        <f>H419+H420+H421+H422</f>
        <v>46331.34</v>
      </c>
      <c r="I418" s="21">
        <f>I419+I420+I421+I422</f>
        <v>46331.34</v>
      </c>
      <c r="J418" s="21">
        <f t="shared" si="249"/>
        <v>43897.78</v>
      </c>
      <c r="K418" s="21">
        <f t="shared" si="249"/>
        <v>43897.78</v>
      </c>
      <c r="L418" s="142" t="s">
        <v>197</v>
      </c>
      <c r="M418" s="73" t="s">
        <v>46</v>
      </c>
      <c r="N418" s="153">
        <f>P418+R418</f>
        <v>4</v>
      </c>
      <c r="O418" s="153">
        <f>Q418+S418</f>
        <v>28</v>
      </c>
      <c r="P418" s="153">
        <v>2</v>
      </c>
      <c r="Q418" s="153">
        <v>15</v>
      </c>
      <c r="R418" s="153">
        <v>2</v>
      </c>
      <c r="S418" s="153">
        <v>13</v>
      </c>
      <c r="T418" s="6"/>
      <c r="U418" s="6"/>
    </row>
    <row r="419" spans="1:21" ht="14.25" customHeight="1">
      <c r="A419" s="112"/>
      <c r="B419" s="181"/>
      <c r="C419" s="100"/>
      <c r="D419" s="178"/>
      <c r="E419" s="13" t="s">
        <v>22</v>
      </c>
      <c r="F419" s="20">
        <f t="shared" ref="F419:G422" si="250">H419+J419</f>
        <v>90229.119999999995</v>
      </c>
      <c r="G419" s="20">
        <f t="shared" si="250"/>
        <v>90229.119999999995</v>
      </c>
      <c r="H419" s="21">
        <v>46331.34</v>
      </c>
      <c r="I419" s="21">
        <v>46331.34</v>
      </c>
      <c r="J419" s="21">
        <v>43897.78</v>
      </c>
      <c r="K419" s="21">
        <v>43897.78</v>
      </c>
      <c r="L419" s="143"/>
      <c r="M419" s="74"/>
      <c r="N419" s="172"/>
      <c r="O419" s="172"/>
      <c r="P419" s="172"/>
      <c r="Q419" s="172"/>
      <c r="R419" s="154"/>
      <c r="S419" s="154"/>
      <c r="T419" s="6"/>
      <c r="U419" s="6"/>
    </row>
    <row r="420" spans="1:21" ht="13.5" customHeight="1">
      <c r="A420" s="112"/>
      <c r="B420" s="181"/>
      <c r="C420" s="100"/>
      <c r="D420" s="178"/>
      <c r="E420" s="13" t="s">
        <v>23</v>
      </c>
      <c r="F420" s="20">
        <f t="shared" si="250"/>
        <v>0</v>
      </c>
      <c r="G420" s="20">
        <f t="shared" si="250"/>
        <v>0</v>
      </c>
      <c r="H420" s="21">
        <v>0</v>
      </c>
      <c r="I420" s="21">
        <v>0</v>
      </c>
      <c r="J420" s="21">
        <v>0</v>
      </c>
      <c r="K420" s="21">
        <v>0</v>
      </c>
      <c r="L420" s="143"/>
      <c r="M420" s="74"/>
      <c r="N420" s="172"/>
      <c r="O420" s="172"/>
      <c r="P420" s="172"/>
      <c r="Q420" s="172"/>
      <c r="R420" s="154"/>
      <c r="S420" s="154"/>
      <c r="T420" s="6"/>
      <c r="U420" s="6"/>
    </row>
    <row r="421" spans="1:21" ht="12.75" customHeight="1">
      <c r="A421" s="112"/>
      <c r="B421" s="181"/>
      <c r="C421" s="100"/>
      <c r="D421" s="178"/>
      <c r="E421" s="13" t="s">
        <v>24</v>
      </c>
      <c r="F421" s="20">
        <f t="shared" si="250"/>
        <v>0</v>
      </c>
      <c r="G421" s="20">
        <f t="shared" si="250"/>
        <v>0</v>
      </c>
      <c r="H421" s="21">
        <v>0</v>
      </c>
      <c r="I421" s="21">
        <v>0</v>
      </c>
      <c r="J421" s="21">
        <v>0</v>
      </c>
      <c r="K421" s="21">
        <v>0</v>
      </c>
      <c r="L421" s="143"/>
      <c r="M421" s="74"/>
      <c r="N421" s="172"/>
      <c r="O421" s="172"/>
      <c r="P421" s="172"/>
      <c r="Q421" s="172"/>
      <c r="R421" s="154"/>
      <c r="S421" s="154"/>
      <c r="T421" s="6"/>
      <c r="U421" s="6"/>
    </row>
    <row r="422" spans="1:21" ht="15" customHeight="1">
      <c r="A422" s="113"/>
      <c r="B422" s="182"/>
      <c r="C422" s="101"/>
      <c r="D422" s="179"/>
      <c r="E422" s="13" t="s">
        <v>25</v>
      </c>
      <c r="F422" s="20">
        <f t="shared" si="250"/>
        <v>0</v>
      </c>
      <c r="G422" s="20">
        <f t="shared" si="250"/>
        <v>0</v>
      </c>
      <c r="H422" s="21">
        <v>0</v>
      </c>
      <c r="I422" s="21">
        <v>0</v>
      </c>
      <c r="J422" s="21">
        <v>0</v>
      </c>
      <c r="K422" s="21">
        <v>0</v>
      </c>
      <c r="L422" s="144"/>
      <c r="M422" s="75"/>
      <c r="N422" s="173"/>
      <c r="O422" s="173"/>
      <c r="P422" s="173"/>
      <c r="Q422" s="173"/>
      <c r="R422" s="155"/>
      <c r="S422" s="155"/>
      <c r="T422" s="6"/>
      <c r="U422" s="6"/>
    </row>
    <row r="423" spans="1:21" ht="14.25" customHeight="1">
      <c r="A423" s="111" t="s">
        <v>44</v>
      </c>
      <c r="B423" s="174" t="s">
        <v>194</v>
      </c>
      <c r="C423" s="99" t="s">
        <v>205</v>
      </c>
      <c r="D423" s="177" t="s">
        <v>237</v>
      </c>
      <c r="E423" s="19" t="s">
        <v>20</v>
      </c>
      <c r="F423" s="20">
        <f>J423</f>
        <v>49783.5</v>
      </c>
      <c r="G423" s="20">
        <f>K423</f>
        <v>49783.5</v>
      </c>
      <c r="H423" s="21">
        <f t="shared" ref="H423:K423" si="251">H424+H425+H426+H427</f>
        <v>48749.54</v>
      </c>
      <c r="I423" s="21">
        <f t="shared" si="251"/>
        <v>48749.54</v>
      </c>
      <c r="J423" s="21">
        <f t="shared" si="251"/>
        <v>49783.5</v>
      </c>
      <c r="K423" s="21">
        <f t="shared" si="251"/>
        <v>49783.5</v>
      </c>
      <c r="L423" s="142" t="s">
        <v>198</v>
      </c>
      <c r="M423" s="73" t="s">
        <v>46</v>
      </c>
      <c r="N423" s="153">
        <f>P423+R423</f>
        <v>6</v>
      </c>
      <c r="O423" s="153">
        <f>Q423+S423</f>
        <v>16</v>
      </c>
      <c r="P423" s="153">
        <v>3</v>
      </c>
      <c r="Q423" s="153">
        <v>10</v>
      </c>
      <c r="R423" s="153">
        <v>3</v>
      </c>
      <c r="S423" s="153">
        <v>6</v>
      </c>
      <c r="T423" s="6"/>
      <c r="U423" s="6"/>
    </row>
    <row r="424" spans="1:21" ht="15" customHeight="1">
      <c r="A424" s="112"/>
      <c r="B424" s="175"/>
      <c r="C424" s="100"/>
      <c r="D424" s="178"/>
      <c r="E424" s="13" t="s">
        <v>22</v>
      </c>
      <c r="F424" s="20">
        <f t="shared" ref="F424:G427" si="252">H424+J424</f>
        <v>98533.040000000008</v>
      </c>
      <c r="G424" s="20">
        <f t="shared" si="252"/>
        <v>98533.040000000008</v>
      </c>
      <c r="H424" s="21">
        <v>48749.54</v>
      </c>
      <c r="I424" s="21">
        <v>48749.54</v>
      </c>
      <c r="J424" s="21">
        <v>49783.5</v>
      </c>
      <c r="K424" s="21">
        <v>49783.5</v>
      </c>
      <c r="L424" s="143"/>
      <c r="M424" s="74"/>
      <c r="N424" s="172"/>
      <c r="O424" s="172"/>
      <c r="P424" s="172"/>
      <c r="Q424" s="172"/>
      <c r="R424" s="154"/>
      <c r="S424" s="154"/>
      <c r="T424" s="6"/>
      <c r="U424" s="6"/>
    </row>
    <row r="425" spans="1:21" ht="15" customHeight="1">
      <c r="A425" s="112"/>
      <c r="B425" s="175"/>
      <c r="C425" s="100"/>
      <c r="D425" s="178"/>
      <c r="E425" s="13" t="s">
        <v>23</v>
      </c>
      <c r="F425" s="20">
        <f t="shared" si="252"/>
        <v>0</v>
      </c>
      <c r="G425" s="20">
        <f t="shared" si="252"/>
        <v>0</v>
      </c>
      <c r="H425" s="21">
        <v>0</v>
      </c>
      <c r="I425" s="21">
        <v>0</v>
      </c>
      <c r="J425" s="21">
        <v>0</v>
      </c>
      <c r="K425" s="21">
        <v>0</v>
      </c>
      <c r="L425" s="143"/>
      <c r="M425" s="74"/>
      <c r="N425" s="172"/>
      <c r="O425" s="172"/>
      <c r="P425" s="172"/>
      <c r="Q425" s="172"/>
      <c r="R425" s="154"/>
      <c r="S425" s="154"/>
      <c r="T425" s="6"/>
      <c r="U425" s="6"/>
    </row>
    <row r="426" spans="1:21" ht="15" customHeight="1">
      <c r="A426" s="112"/>
      <c r="B426" s="175"/>
      <c r="C426" s="100"/>
      <c r="D426" s="178"/>
      <c r="E426" s="13" t="s">
        <v>24</v>
      </c>
      <c r="F426" s="20">
        <f t="shared" si="252"/>
        <v>0</v>
      </c>
      <c r="G426" s="20">
        <f t="shared" si="252"/>
        <v>0</v>
      </c>
      <c r="H426" s="21">
        <v>0</v>
      </c>
      <c r="I426" s="21">
        <v>0</v>
      </c>
      <c r="J426" s="21">
        <v>0</v>
      </c>
      <c r="K426" s="21">
        <v>0</v>
      </c>
      <c r="L426" s="143"/>
      <c r="M426" s="74"/>
      <c r="N426" s="172"/>
      <c r="O426" s="172"/>
      <c r="P426" s="172"/>
      <c r="Q426" s="172"/>
      <c r="R426" s="154"/>
      <c r="S426" s="154"/>
      <c r="T426" s="6"/>
      <c r="U426" s="6"/>
    </row>
    <row r="427" spans="1:21" ht="12.75" customHeight="1">
      <c r="A427" s="113"/>
      <c r="B427" s="176"/>
      <c r="C427" s="101"/>
      <c r="D427" s="179"/>
      <c r="E427" s="13" t="s">
        <v>25</v>
      </c>
      <c r="F427" s="20">
        <f t="shared" si="252"/>
        <v>0</v>
      </c>
      <c r="G427" s="20">
        <f t="shared" si="252"/>
        <v>0</v>
      </c>
      <c r="H427" s="21">
        <v>0</v>
      </c>
      <c r="I427" s="21">
        <v>0</v>
      </c>
      <c r="J427" s="21">
        <v>0</v>
      </c>
      <c r="K427" s="21">
        <v>0</v>
      </c>
      <c r="L427" s="144"/>
      <c r="M427" s="75"/>
      <c r="N427" s="173"/>
      <c r="O427" s="173"/>
      <c r="P427" s="173"/>
      <c r="Q427" s="173"/>
      <c r="R427" s="155"/>
      <c r="S427" s="155"/>
      <c r="T427" s="6"/>
      <c r="U427" s="6"/>
    </row>
    <row r="428" spans="1:21" ht="12.75" customHeight="1">
      <c r="A428" s="111" t="s">
        <v>62</v>
      </c>
      <c r="B428" s="174" t="s">
        <v>195</v>
      </c>
      <c r="C428" s="99" t="s">
        <v>205</v>
      </c>
      <c r="D428" s="177" t="s">
        <v>238</v>
      </c>
      <c r="E428" s="19" t="s">
        <v>20</v>
      </c>
      <c r="F428" s="20">
        <f>J428</f>
        <v>47644</v>
      </c>
      <c r="G428" s="20">
        <f>K428</f>
        <v>47644</v>
      </c>
      <c r="H428" s="21">
        <f t="shared" ref="H428:K428" si="253">H429+H430+H431+H432</f>
        <v>26280</v>
      </c>
      <c r="I428" s="21">
        <f t="shared" si="253"/>
        <v>26280</v>
      </c>
      <c r="J428" s="21">
        <f t="shared" si="253"/>
        <v>47644</v>
      </c>
      <c r="K428" s="21">
        <f t="shared" si="253"/>
        <v>47644</v>
      </c>
      <c r="L428" s="142" t="s">
        <v>199</v>
      </c>
      <c r="M428" s="73" t="s">
        <v>46</v>
      </c>
      <c r="N428" s="153">
        <f>P428+R428</f>
        <v>21</v>
      </c>
      <c r="O428" s="153">
        <f>Q428+S428</f>
        <v>32</v>
      </c>
      <c r="P428" s="153">
        <v>10</v>
      </c>
      <c r="Q428" s="153">
        <v>15</v>
      </c>
      <c r="R428" s="153">
        <v>11</v>
      </c>
      <c r="S428" s="153">
        <v>17</v>
      </c>
      <c r="T428" s="6"/>
      <c r="U428" s="6"/>
    </row>
    <row r="429" spans="1:21" ht="12.75" customHeight="1">
      <c r="A429" s="112"/>
      <c r="B429" s="175"/>
      <c r="C429" s="100"/>
      <c r="D429" s="178"/>
      <c r="E429" s="13" t="s">
        <v>22</v>
      </c>
      <c r="F429" s="20">
        <f t="shared" ref="F429:G432" si="254">H429+J429</f>
        <v>73924</v>
      </c>
      <c r="G429" s="20">
        <f t="shared" si="254"/>
        <v>73924</v>
      </c>
      <c r="H429" s="21">
        <v>26280</v>
      </c>
      <c r="I429" s="21">
        <v>26280</v>
      </c>
      <c r="J429" s="21">
        <v>47644</v>
      </c>
      <c r="K429" s="21">
        <v>47644</v>
      </c>
      <c r="L429" s="143"/>
      <c r="M429" s="74"/>
      <c r="N429" s="172"/>
      <c r="O429" s="172"/>
      <c r="P429" s="172"/>
      <c r="Q429" s="172"/>
      <c r="R429" s="154"/>
      <c r="S429" s="154"/>
      <c r="T429" s="6"/>
      <c r="U429" s="6"/>
    </row>
    <row r="430" spans="1:21" ht="12.75" customHeight="1">
      <c r="A430" s="112"/>
      <c r="B430" s="175"/>
      <c r="C430" s="100"/>
      <c r="D430" s="178"/>
      <c r="E430" s="13" t="s">
        <v>23</v>
      </c>
      <c r="F430" s="20">
        <f t="shared" si="254"/>
        <v>0</v>
      </c>
      <c r="G430" s="20">
        <f t="shared" si="254"/>
        <v>0</v>
      </c>
      <c r="H430" s="21">
        <v>0</v>
      </c>
      <c r="I430" s="21">
        <v>0</v>
      </c>
      <c r="J430" s="21">
        <v>0</v>
      </c>
      <c r="K430" s="21">
        <v>0</v>
      </c>
      <c r="L430" s="143"/>
      <c r="M430" s="74"/>
      <c r="N430" s="172"/>
      <c r="O430" s="172"/>
      <c r="P430" s="172"/>
      <c r="Q430" s="172"/>
      <c r="R430" s="154"/>
      <c r="S430" s="154"/>
      <c r="T430" s="6"/>
      <c r="U430" s="6"/>
    </row>
    <row r="431" spans="1:21" ht="12.75" customHeight="1">
      <c r="A431" s="112"/>
      <c r="B431" s="175"/>
      <c r="C431" s="100"/>
      <c r="D431" s="178"/>
      <c r="E431" s="13" t="s">
        <v>24</v>
      </c>
      <c r="F431" s="20">
        <f t="shared" si="254"/>
        <v>0</v>
      </c>
      <c r="G431" s="20">
        <f t="shared" si="254"/>
        <v>0</v>
      </c>
      <c r="H431" s="21">
        <v>0</v>
      </c>
      <c r="I431" s="21">
        <v>0</v>
      </c>
      <c r="J431" s="21">
        <v>0</v>
      </c>
      <c r="K431" s="21">
        <v>0</v>
      </c>
      <c r="L431" s="143"/>
      <c r="M431" s="74"/>
      <c r="N431" s="172"/>
      <c r="O431" s="172"/>
      <c r="P431" s="172"/>
      <c r="Q431" s="172"/>
      <c r="R431" s="154"/>
      <c r="S431" s="154"/>
      <c r="T431" s="6"/>
      <c r="U431" s="6"/>
    </row>
    <row r="432" spans="1:21" ht="12.75" customHeight="1">
      <c r="A432" s="113"/>
      <c r="B432" s="176"/>
      <c r="C432" s="101"/>
      <c r="D432" s="179"/>
      <c r="E432" s="13" t="s">
        <v>25</v>
      </c>
      <c r="F432" s="20">
        <f t="shared" si="254"/>
        <v>0</v>
      </c>
      <c r="G432" s="20">
        <f t="shared" si="254"/>
        <v>0</v>
      </c>
      <c r="H432" s="21">
        <v>0</v>
      </c>
      <c r="I432" s="21">
        <v>0</v>
      </c>
      <c r="J432" s="21">
        <v>0</v>
      </c>
      <c r="K432" s="21">
        <v>0</v>
      </c>
      <c r="L432" s="144"/>
      <c r="M432" s="75"/>
      <c r="N432" s="173"/>
      <c r="O432" s="173"/>
      <c r="P432" s="173"/>
      <c r="Q432" s="173"/>
      <c r="R432" s="155"/>
      <c r="S432" s="155"/>
      <c r="T432" s="6"/>
      <c r="U432" s="6"/>
    </row>
    <row r="433" spans="1:21" ht="12" customHeight="1">
      <c r="A433" s="102" t="s">
        <v>200</v>
      </c>
      <c r="B433" s="103"/>
      <c r="C433" s="73" t="s">
        <v>9</v>
      </c>
      <c r="D433" s="73" t="s">
        <v>9</v>
      </c>
      <c r="E433" s="22" t="s">
        <v>8</v>
      </c>
      <c r="F433" s="20">
        <f>F407+F392</f>
        <v>272144.16000000003</v>
      </c>
      <c r="G433" s="20">
        <f t="shared" ref="G433:K433" si="255">G407+G392</f>
        <v>272144.16000000003</v>
      </c>
      <c r="H433" s="20">
        <f t="shared" si="255"/>
        <v>124360.88</v>
      </c>
      <c r="I433" s="20">
        <f t="shared" si="255"/>
        <v>124360.88</v>
      </c>
      <c r="J433" s="20">
        <f t="shared" si="255"/>
        <v>147783.28</v>
      </c>
      <c r="K433" s="20">
        <f t="shared" si="255"/>
        <v>147783.28</v>
      </c>
      <c r="L433" s="99" t="s">
        <v>9</v>
      </c>
      <c r="M433" s="73" t="s">
        <v>9</v>
      </c>
      <c r="N433" s="73" t="s">
        <v>9</v>
      </c>
      <c r="O433" s="73" t="s">
        <v>9</v>
      </c>
      <c r="P433" s="73" t="s">
        <v>9</v>
      </c>
      <c r="Q433" s="73" t="s">
        <v>9</v>
      </c>
      <c r="R433" s="73" t="s">
        <v>9</v>
      </c>
      <c r="S433" s="73" t="s">
        <v>9</v>
      </c>
      <c r="T433" s="3"/>
      <c r="U433" s="3"/>
    </row>
    <row r="434" spans="1:21" ht="14.25" customHeight="1">
      <c r="A434" s="104"/>
      <c r="B434" s="105"/>
      <c r="C434" s="74"/>
      <c r="D434" s="74"/>
      <c r="E434" s="13" t="s">
        <v>22</v>
      </c>
      <c r="F434" s="20">
        <f t="shared" ref="F434:K437" si="256">F408+F393</f>
        <v>272144.16000000003</v>
      </c>
      <c r="G434" s="20">
        <f t="shared" si="256"/>
        <v>272144.16000000003</v>
      </c>
      <c r="H434" s="20">
        <f t="shared" si="256"/>
        <v>124360.88</v>
      </c>
      <c r="I434" s="20">
        <f t="shared" si="256"/>
        <v>124360.88</v>
      </c>
      <c r="J434" s="20">
        <f t="shared" si="256"/>
        <v>147783.28</v>
      </c>
      <c r="K434" s="20">
        <f t="shared" si="256"/>
        <v>147783.28</v>
      </c>
      <c r="L434" s="100"/>
      <c r="M434" s="74"/>
      <c r="N434" s="74"/>
      <c r="O434" s="74"/>
      <c r="P434" s="74"/>
      <c r="Q434" s="74"/>
      <c r="R434" s="74"/>
      <c r="S434" s="74"/>
      <c r="T434" s="3"/>
      <c r="U434" s="3"/>
    </row>
    <row r="435" spans="1:21" ht="13">
      <c r="A435" s="104"/>
      <c r="B435" s="105"/>
      <c r="C435" s="74"/>
      <c r="D435" s="74"/>
      <c r="E435" s="13" t="s">
        <v>23</v>
      </c>
      <c r="F435" s="20">
        <f t="shared" si="256"/>
        <v>0</v>
      </c>
      <c r="G435" s="20">
        <f t="shared" si="256"/>
        <v>0</v>
      </c>
      <c r="H435" s="20">
        <f t="shared" si="256"/>
        <v>0</v>
      </c>
      <c r="I435" s="20">
        <f t="shared" si="256"/>
        <v>0</v>
      </c>
      <c r="J435" s="20">
        <f t="shared" si="256"/>
        <v>0</v>
      </c>
      <c r="K435" s="20">
        <f t="shared" si="256"/>
        <v>0</v>
      </c>
      <c r="L435" s="100"/>
      <c r="M435" s="74"/>
      <c r="N435" s="74"/>
      <c r="O435" s="74"/>
      <c r="P435" s="74"/>
      <c r="Q435" s="74"/>
      <c r="R435" s="74"/>
      <c r="S435" s="74"/>
      <c r="T435" s="2"/>
      <c r="U435" s="2"/>
    </row>
    <row r="436" spans="1:21" ht="13">
      <c r="A436" s="104"/>
      <c r="B436" s="105"/>
      <c r="C436" s="74"/>
      <c r="D436" s="74"/>
      <c r="E436" s="23" t="s">
        <v>24</v>
      </c>
      <c r="F436" s="20">
        <f t="shared" si="256"/>
        <v>0</v>
      </c>
      <c r="G436" s="20">
        <f t="shared" si="256"/>
        <v>0</v>
      </c>
      <c r="H436" s="20">
        <f t="shared" si="256"/>
        <v>0</v>
      </c>
      <c r="I436" s="20">
        <f t="shared" si="256"/>
        <v>0</v>
      </c>
      <c r="J436" s="20">
        <f t="shared" si="256"/>
        <v>0</v>
      </c>
      <c r="K436" s="20">
        <f t="shared" si="256"/>
        <v>0</v>
      </c>
      <c r="L436" s="100"/>
      <c r="M436" s="74"/>
      <c r="N436" s="74"/>
      <c r="O436" s="74"/>
      <c r="P436" s="74"/>
      <c r="Q436" s="74"/>
      <c r="R436" s="74"/>
      <c r="S436" s="74"/>
      <c r="T436" s="2"/>
      <c r="U436" s="2"/>
    </row>
    <row r="437" spans="1:21" ht="13">
      <c r="A437" s="106"/>
      <c r="B437" s="107"/>
      <c r="C437" s="75"/>
      <c r="D437" s="75"/>
      <c r="E437" s="13" t="s">
        <v>25</v>
      </c>
      <c r="F437" s="20">
        <f t="shared" si="256"/>
        <v>0</v>
      </c>
      <c r="G437" s="20">
        <f t="shared" si="256"/>
        <v>0</v>
      </c>
      <c r="H437" s="20">
        <f t="shared" si="256"/>
        <v>0</v>
      </c>
      <c r="I437" s="20">
        <f t="shared" si="256"/>
        <v>0</v>
      </c>
      <c r="J437" s="20">
        <f t="shared" si="256"/>
        <v>0</v>
      </c>
      <c r="K437" s="20">
        <f t="shared" si="256"/>
        <v>0</v>
      </c>
      <c r="L437" s="101"/>
      <c r="M437" s="75"/>
      <c r="N437" s="75"/>
      <c r="O437" s="75"/>
      <c r="P437" s="75"/>
      <c r="Q437" s="75"/>
      <c r="R437" s="75"/>
      <c r="S437" s="75"/>
      <c r="T437" s="2"/>
      <c r="U437" s="2"/>
    </row>
    <row r="438" spans="1:21" ht="13">
      <c r="A438" s="202" t="s">
        <v>12</v>
      </c>
      <c r="B438" s="203"/>
      <c r="C438" s="73" t="s">
        <v>9</v>
      </c>
      <c r="D438" s="94" t="s">
        <v>9</v>
      </c>
      <c r="E438" s="19" t="s">
        <v>8</v>
      </c>
      <c r="F438" s="20">
        <f>F439+F440+F441+F442</f>
        <v>161055860.72</v>
      </c>
      <c r="G438" s="20">
        <f t="shared" ref="G438:K438" si="257">G439+G440+G441+G442</f>
        <v>160742601.16</v>
      </c>
      <c r="H438" s="20">
        <f>H439+H440+H441+H442</f>
        <v>72938845.239999995</v>
      </c>
      <c r="I438" s="20">
        <f>I439+I440+I441+I442</f>
        <v>72738137.280000001</v>
      </c>
      <c r="J438" s="20">
        <f t="shared" si="257"/>
        <v>88117015.480000004</v>
      </c>
      <c r="K438" s="20">
        <f>K439+K440+K441+K442</f>
        <v>88004463.879999995</v>
      </c>
      <c r="L438" s="138" t="s">
        <v>9</v>
      </c>
      <c r="M438" s="94" t="s">
        <v>9</v>
      </c>
      <c r="N438" s="94" t="s">
        <v>9</v>
      </c>
      <c r="O438" s="94" t="s">
        <v>9</v>
      </c>
      <c r="P438" s="94" t="s">
        <v>9</v>
      </c>
      <c r="Q438" s="94" t="s">
        <v>9</v>
      </c>
      <c r="R438" s="94" t="s">
        <v>9</v>
      </c>
      <c r="S438" s="94" t="s">
        <v>9</v>
      </c>
      <c r="T438" s="2"/>
      <c r="U438" s="2"/>
    </row>
    <row r="439" spans="1:21" ht="13">
      <c r="A439" s="204"/>
      <c r="B439" s="205"/>
      <c r="C439" s="74"/>
      <c r="D439" s="94"/>
      <c r="E439" s="13" t="s">
        <v>22</v>
      </c>
      <c r="F439" s="20">
        <f t="shared" ref="F439:J442" si="258">F130+F154+F209+F248+F272+F326+F355+F384+F434</f>
        <v>120854372.45999999</v>
      </c>
      <c r="G439" s="20">
        <f t="shared" si="258"/>
        <v>120655664.02999999</v>
      </c>
      <c r="H439" s="20">
        <f t="shared" si="258"/>
        <v>55311238.00999999</v>
      </c>
      <c r="I439" s="20">
        <f t="shared" si="258"/>
        <v>55217364.969999999</v>
      </c>
      <c r="J439" s="20">
        <f t="shared" si="258"/>
        <v>65543134.449999996</v>
      </c>
      <c r="K439" s="20">
        <f>K130+K154+K209+K248+K272+K326+K355+K384+K434</f>
        <v>65438299.059999995</v>
      </c>
      <c r="L439" s="138"/>
      <c r="M439" s="94"/>
      <c r="N439" s="94"/>
      <c r="O439" s="94"/>
      <c r="P439" s="94"/>
      <c r="Q439" s="94"/>
      <c r="R439" s="94"/>
      <c r="S439" s="94"/>
    </row>
    <row r="440" spans="1:21" ht="13">
      <c r="A440" s="204"/>
      <c r="B440" s="205"/>
      <c r="C440" s="74"/>
      <c r="D440" s="94"/>
      <c r="E440" s="13" t="s">
        <v>23</v>
      </c>
      <c r="F440" s="20">
        <f t="shared" si="258"/>
        <v>39510245.859999999</v>
      </c>
      <c r="G440" s="20">
        <f t="shared" si="258"/>
        <v>39395694.730000004</v>
      </c>
      <c r="H440" s="20">
        <f t="shared" si="258"/>
        <v>17627607.23</v>
      </c>
      <c r="I440" s="20">
        <f t="shared" si="258"/>
        <v>17520772.310000002</v>
      </c>
      <c r="J440" s="20">
        <f t="shared" si="258"/>
        <v>21882638.630000003</v>
      </c>
      <c r="K440" s="20">
        <f>K131+K155+K210+K249+K273+K327+K356+K385+K435</f>
        <v>21874922.420000002</v>
      </c>
      <c r="L440" s="138"/>
      <c r="M440" s="94"/>
      <c r="N440" s="94"/>
      <c r="O440" s="94"/>
      <c r="P440" s="94"/>
      <c r="Q440" s="94"/>
      <c r="R440" s="94"/>
      <c r="S440" s="94"/>
    </row>
    <row r="441" spans="1:21" ht="13">
      <c r="A441" s="204"/>
      <c r="B441" s="205"/>
      <c r="C441" s="74"/>
      <c r="D441" s="94"/>
      <c r="E441" s="23" t="s">
        <v>24</v>
      </c>
      <c r="F441" s="20">
        <f t="shared" si="258"/>
        <v>691242.4</v>
      </c>
      <c r="G441" s="20">
        <f t="shared" si="258"/>
        <v>691242.4</v>
      </c>
      <c r="H441" s="20">
        <f t="shared" si="258"/>
        <v>0</v>
      </c>
      <c r="I441" s="20">
        <f t="shared" si="258"/>
        <v>0</v>
      </c>
      <c r="J441" s="20">
        <f t="shared" si="258"/>
        <v>691242.4</v>
      </c>
      <c r="K441" s="20">
        <f>K132+K156+K211+K250+K274+K328+K357+K386+K436</f>
        <v>691242.4</v>
      </c>
      <c r="L441" s="138"/>
      <c r="M441" s="94"/>
      <c r="N441" s="94"/>
      <c r="O441" s="94"/>
      <c r="P441" s="94"/>
      <c r="Q441" s="94"/>
      <c r="R441" s="94"/>
      <c r="S441" s="94"/>
    </row>
    <row r="442" spans="1:21" ht="13">
      <c r="A442" s="206"/>
      <c r="B442" s="207"/>
      <c r="C442" s="75"/>
      <c r="D442" s="94"/>
      <c r="E442" s="13" t="s">
        <v>25</v>
      </c>
      <c r="F442" s="20">
        <f t="shared" si="258"/>
        <v>0</v>
      </c>
      <c r="G442" s="20">
        <f t="shared" si="258"/>
        <v>0</v>
      </c>
      <c r="H442" s="20">
        <f t="shared" si="258"/>
        <v>0</v>
      </c>
      <c r="I442" s="20">
        <f t="shared" si="258"/>
        <v>0</v>
      </c>
      <c r="J442" s="20">
        <f t="shared" si="258"/>
        <v>0</v>
      </c>
      <c r="K442" s="20">
        <f>K133+K157+K212+K251+K275+K329+K358+K387+K437</f>
        <v>0</v>
      </c>
      <c r="L442" s="138"/>
      <c r="M442" s="94"/>
      <c r="N442" s="94"/>
      <c r="O442" s="94"/>
      <c r="P442" s="94"/>
      <c r="Q442" s="94"/>
      <c r="R442" s="94"/>
      <c r="S442" s="94"/>
    </row>
    <row r="443" spans="1:21" ht="13">
      <c r="A443" s="208"/>
      <c r="B443" s="209"/>
      <c r="C443" s="209"/>
      <c r="D443" s="209"/>
      <c r="E443" s="209"/>
      <c r="F443" s="209"/>
      <c r="G443" s="209"/>
      <c r="H443" s="209"/>
      <c r="I443" s="209"/>
      <c r="J443" s="209"/>
      <c r="K443" s="209"/>
      <c r="L443" s="209"/>
      <c r="M443" s="209"/>
      <c r="N443" s="209"/>
      <c r="O443" s="209"/>
      <c r="P443" s="209"/>
      <c r="Q443" s="209"/>
      <c r="R443" s="209"/>
      <c r="S443" s="209"/>
    </row>
    <row r="444" spans="1:21" ht="13">
      <c r="A444" s="208"/>
      <c r="B444" s="209"/>
      <c r="C444" s="209"/>
      <c r="D444" s="209"/>
      <c r="E444" s="209"/>
      <c r="F444" s="209"/>
      <c r="G444" s="209"/>
      <c r="H444" s="209"/>
      <c r="I444" s="209"/>
      <c r="J444" s="209"/>
      <c r="K444" s="209"/>
      <c r="L444" s="209"/>
      <c r="M444" s="209"/>
      <c r="N444" s="209"/>
      <c r="O444" s="209"/>
      <c r="P444" s="209"/>
      <c r="Q444" s="209"/>
      <c r="R444" s="209"/>
      <c r="S444" s="209"/>
    </row>
    <row r="445" spans="1:2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</row>
    <row r="446" spans="1:2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</row>
    <row r="447" spans="1:2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</row>
    <row r="448" spans="1:2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</sheetData>
  <mergeCells count="1041">
    <mergeCell ref="S402:S406"/>
    <mergeCell ref="N428:N432"/>
    <mergeCell ref="O428:O432"/>
    <mergeCell ref="R428:R432"/>
    <mergeCell ref="S428:S432"/>
    <mergeCell ref="N407:N412"/>
    <mergeCell ref="O407:O412"/>
    <mergeCell ref="R407:R412"/>
    <mergeCell ref="S407:S412"/>
    <mergeCell ref="S397:S401"/>
    <mergeCell ref="O423:O427"/>
    <mergeCell ref="R413:R417"/>
    <mergeCell ref="S413:S417"/>
    <mergeCell ref="P407:P412"/>
    <mergeCell ref="Q407:Q412"/>
    <mergeCell ref="P413:P417"/>
    <mergeCell ref="Q413:Q417"/>
    <mergeCell ref="N402:N406"/>
    <mergeCell ref="O402:O406"/>
    <mergeCell ref="R402:R406"/>
    <mergeCell ref="P402:P406"/>
    <mergeCell ref="Q402:Q406"/>
    <mergeCell ref="A428:A432"/>
    <mergeCell ref="B428:B432"/>
    <mergeCell ref="C428:C432"/>
    <mergeCell ref="D428:D432"/>
    <mergeCell ref="L428:L432"/>
    <mergeCell ref="M428:M432"/>
    <mergeCell ref="A407:A412"/>
    <mergeCell ref="B407:B412"/>
    <mergeCell ref="C407:C412"/>
    <mergeCell ref="D407:D412"/>
    <mergeCell ref="B413:B417"/>
    <mergeCell ref="C413:C417"/>
    <mergeCell ref="D413:D417"/>
    <mergeCell ref="L407:L412"/>
    <mergeCell ref="M407:M412"/>
    <mergeCell ref="A413:A417"/>
    <mergeCell ref="N383:N387"/>
    <mergeCell ref="O383:O387"/>
    <mergeCell ref="R383:R387"/>
    <mergeCell ref="S383:S387"/>
    <mergeCell ref="P383:P387"/>
    <mergeCell ref="Q383:Q387"/>
    <mergeCell ref="A397:A401"/>
    <mergeCell ref="B397:B401"/>
    <mergeCell ref="C397:C401"/>
    <mergeCell ref="D397:D401"/>
    <mergeCell ref="L397:L401"/>
    <mergeCell ref="M397:M401"/>
    <mergeCell ref="N397:N401"/>
    <mergeCell ref="O397:O401"/>
    <mergeCell ref="R397:R401"/>
    <mergeCell ref="P397:P401"/>
    <mergeCell ref="Q397:Q401"/>
    <mergeCell ref="A388:S388"/>
    <mergeCell ref="A389:S389"/>
    <mergeCell ref="A390:S390"/>
    <mergeCell ref="A392:A396"/>
    <mergeCell ref="D392:D396"/>
    <mergeCell ref="L392:L396"/>
    <mergeCell ref="M392:M396"/>
    <mergeCell ref="N392:N396"/>
    <mergeCell ref="O392:O396"/>
    <mergeCell ref="R392:R396"/>
    <mergeCell ref="S392:S396"/>
    <mergeCell ref="P392:P396"/>
    <mergeCell ref="Q392:Q396"/>
    <mergeCell ref="B392:B396"/>
    <mergeCell ref="C392:C396"/>
    <mergeCell ref="N368:N372"/>
    <mergeCell ref="O368:O372"/>
    <mergeCell ref="R368:R372"/>
    <mergeCell ref="N363:N367"/>
    <mergeCell ref="P363:P367"/>
    <mergeCell ref="Q363:Q367"/>
    <mergeCell ref="P368:P372"/>
    <mergeCell ref="Q368:Q372"/>
    <mergeCell ref="S349:S353"/>
    <mergeCell ref="O363:O367"/>
    <mergeCell ref="R363:R367"/>
    <mergeCell ref="S363:S367"/>
    <mergeCell ref="O354:O358"/>
    <mergeCell ref="R354:R358"/>
    <mergeCell ref="S354:S358"/>
    <mergeCell ref="A359:S359"/>
    <mergeCell ref="A360:S360"/>
    <mergeCell ref="A361:S361"/>
    <mergeCell ref="A354:B358"/>
    <mergeCell ref="C354:C358"/>
    <mergeCell ref="D354:D358"/>
    <mergeCell ref="P349:P353"/>
    <mergeCell ref="Q349:Q353"/>
    <mergeCell ref="P354:P358"/>
    <mergeCell ref="Q354:Q358"/>
    <mergeCell ref="O344:O348"/>
    <mergeCell ref="R344:R348"/>
    <mergeCell ref="S344:S348"/>
    <mergeCell ref="N339:N343"/>
    <mergeCell ref="O339:O343"/>
    <mergeCell ref="S373:S377"/>
    <mergeCell ref="A378:A382"/>
    <mergeCell ref="B378:B382"/>
    <mergeCell ref="C378:C382"/>
    <mergeCell ref="L378:L382"/>
    <mergeCell ref="M378:M382"/>
    <mergeCell ref="D373:D377"/>
    <mergeCell ref="A373:A377"/>
    <mergeCell ref="B373:B377"/>
    <mergeCell ref="C373:C377"/>
    <mergeCell ref="D378:D382"/>
    <mergeCell ref="L373:L377"/>
    <mergeCell ref="M373:M377"/>
    <mergeCell ref="N373:N377"/>
    <mergeCell ref="O373:O377"/>
    <mergeCell ref="R373:R377"/>
    <mergeCell ref="N378:N382"/>
    <mergeCell ref="O378:O382"/>
    <mergeCell ref="R378:R382"/>
    <mergeCell ref="S378:S382"/>
    <mergeCell ref="P373:P377"/>
    <mergeCell ref="Q373:Q377"/>
    <mergeCell ref="P378:P382"/>
    <mergeCell ref="Q378:Q382"/>
    <mergeCell ref="S368:S372"/>
    <mergeCell ref="O349:O353"/>
    <mergeCell ref="R349:R353"/>
    <mergeCell ref="A443:S443"/>
    <mergeCell ref="A444:S444"/>
    <mergeCell ref="A18:S18"/>
    <mergeCell ref="L8:S8"/>
    <mergeCell ref="A15:S15"/>
    <mergeCell ref="A16:S16"/>
    <mergeCell ref="A8:A13"/>
    <mergeCell ref="N9:S9"/>
    <mergeCell ref="B8:B13"/>
    <mergeCell ref="N438:N442"/>
    <mergeCell ref="A330:S330"/>
    <mergeCell ref="A331:S331"/>
    <mergeCell ref="A332:S332"/>
    <mergeCell ref="A334:A338"/>
    <mergeCell ref="B334:B338"/>
    <mergeCell ref="C334:C338"/>
    <mergeCell ref="D334:D338"/>
    <mergeCell ref="L334:L338"/>
    <mergeCell ref="M334:M338"/>
    <mergeCell ref="N334:N338"/>
    <mergeCell ref="O334:O338"/>
    <mergeCell ref="R334:R338"/>
    <mergeCell ref="S334:S338"/>
    <mergeCell ref="A339:A343"/>
    <mergeCell ref="R339:R343"/>
    <mergeCell ref="S339:S343"/>
    <mergeCell ref="A344:A348"/>
    <mergeCell ref="B344:B348"/>
    <mergeCell ref="C344:C348"/>
    <mergeCell ref="D344:D348"/>
    <mergeCell ref="L344:L348"/>
    <mergeCell ref="M344:M348"/>
    <mergeCell ref="M438:M442"/>
    <mergeCell ref="C9:D12"/>
    <mergeCell ref="B24:B28"/>
    <mergeCell ref="C24:C28"/>
    <mergeCell ref="D24:D28"/>
    <mergeCell ref="C34:C38"/>
    <mergeCell ref="D34:D38"/>
    <mergeCell ref="A129:B133"/>
    <mergeCell ref="M34:M38"/>
    <mergeCell ref="B138:B142"/>
    <mergeCell ref="C138:C142"/>
    <mergeCell ref="D138:D142"/>
    <mergeCell ref="A438:B442"/>
    <mergeCell ref="C438:C442"/>
    <mergeCell ref="D438:D442"/>
    <mergeCell ref="L438:L442"/>
    <mergeCell ref="B339:B343"/>
    <mergeCell ref="C339:C343"/>
    <mergeCell ref="D339:D343"/>
    <mergeCell ref="L339:L343"/>
    <mergeCell ref="M339:M343"/>
    <mergeCell ref="M368:M372"/>
    <mergeCell ref="A349:A353"/>
    <mergeCell ref="B349:B353"/>
    <mergeCell ref="A383:B387"/>
    <mergeCell ref="C383:C387"/>
    <mergeCell ref="D383:D387"/>
    <mergeCell ref="L383:L387"/>
    <mergeCell ref="M383:M387"/>
    <mergeCell ref="A402:A406"/>
    <mergeCell ref="B402:B406"/>
    <mergeCell ref="C402:C406"/>
    <mergeCell ref="N19:N23"/>
    <mergeCell ref="B5:M5"/>
    <mergeCell ref="O19:O23"/>
    <mergeCell ref="L9:L13"/>
    <mergeCell ref="N24:N28"/>
    <mergeCell ref="M9:M13"/>
    <mergeCell ref="A24:A28"/>
    <mergeCell ref="B29:B33"/>
    <mergeCell ref="C29:C33"/>
    <mergeCell ref="A29:A33"/>
    <mergeCell ref="L24:L28"/>
    <mergeCell ref="M24:M28"/>
    <mergeCell ref="H10:I10"/>
    <mergeCell ref="B19:B23"/>
    <mergeCell ref="C19:C23"/>
    <mergeCell ref="A19:A23"/>
    <mergeCell ref="D19:D23"/>
    <mergeCell ref="O29:O33"/>
    <mergeCell ref="A433:B437"/>
    <mergeCell ref="C433:C437"/>
    <mergeCell ref="D433:D437"/>
    <mergeCell ref="L433:L437"/>
    <mergeCell ref="M433:M437"/>
    <mergeCell ref="M29:M33"/>
    <mergeCell ref="L129:L133"/>
    <mergeCell ref="B4:M4"/>
    <mergeCell ref="B6:M6"/>
    <mergeCell ref="C418:C422"/>
    <mergeCell ref="D418:D422"/>
    <mergeCell ref="A34:A38"/>
    <mergeCell ref="C349:C353"/>
    <mergeCell ref="D349:D353"/>
    <mergeCell ref="L349:L353"/>
    <mergeCell ref="M349:M353"/>
    <mergeCell ref="B363:B367"/>
    <mergeCell ref="C363:C367"/>
    <mergeCell ref="D363:D367"/>
    <mergeCell ref="A368:A372"/>
    <mergeCell ref="B368:B372"/>
    <mergeCell ref="C368:C372"/>
    <mergeCell ref="D368:D372"/>
    <mergeCell ref="L368:L372"/>
    <mergeCell ref="D402:D406"/>
    <mergeCell ref="L402:L406"/>
    <mergeCell ref="M402:M406"/>
    <mergeCell ref="A138:A142"/>
    <mergeCell ref="L29:L33"/>
    <mergeCell ref="C143:C147"/>
    <mergeCell ref="D143:D147"/>
    <mergeCell ref="L138:L142"/>
    <mergeCell ref="C129:C133"/>
    <mergeCell ref="D129:D133"/>
    <mergeCell ref="D29:D33"/>
    <mergeCell ref="B34:B38"/>
    <mergeCell ref="L34:L38"/>
    <mergeCell ref="N29:N33"/>
    <mergeCell ref="N129:N133"/>
    <mergeCell ref="O129:O133"/>
    <mergeCell ref="M138:M142"/>
    <mergeCell ref="A54:A58"/>
    <mergeCell ref="B54:B58"/>
    <mergeCell ref="C54:C58"/>
    <mergeCell ref="D54:D58"/>
    <mergeCell ref="L54:L58"/>
    <mergeCell ref="M54:M58"/>
    <mergeCell ref="A49:A53"/>
    <mergeCell ref="B49:B53"/>
    <mergeCell ref="C49:C53"/>
    <mergeCell ref="O64:O68"/>
    <mergeCell ref="M74:M78"/>
    <mergeCell ref="A64:A68"/>
    <mergeCell ref="B64:B68"/>
    <mergeCell ref="C64:C68"/>
    <mergeCell ref="D64:D68"/>
    <mergeCell ref="L64:L68"/>
    <mergeCell ref="M64:M68"/>
    <mergeCell ref="A59:A63"/>
    <mergeCell ref="B59:B63"/>
    <mergeCell ref="C59:C63"/>
    <mergeCell ref="D59:D63"/>
    <mergeCell ref="L59:L63"/>
    <mergeCell ref="M59:M63"/>
    <mergeCell ref="C148:C152"/>
    <mergeCell ref="D148:D152"/>
    <mergeCell ref="N148:N152"/>
    <mergeCell ref="O148:O152"/>
    <mergeCell ref="N423:N427"/>
    <mergeCell ref="L413:L417"/>
    <mergeCell ref="M413:M417"/>
    <mergeCell ref="L418:L422"/>
    <mergeCell ref="N413:N417"/>
    <mergeCell ref="M423:M427"/>
    <mergeCell ref="L423:L427"/>
    <mergeCell ref="N418:N422"/>
    <mergeCell ref="A423:A427"/>
    <mergeCell ref="B423:B427"/>
    <mergeCell ref="C423:C427"/>
    <mergeCell ref="D423:D427"/>
    <mergeCell ref="A418:A422"/>
    <mergeCell ref="M418:M422"/>
    <mergeCell ref="L148:L152"/>
    <mergeCell ref="C167:C171"/>
    <mergeCell ref="O217:O221"/>
    <mergeCell ref="M148:M152"/>
    <mergeCell ref="A363:A367"/>
    <mergeCell ref="L363:L367"/>
    <mergeCell ref="M363:M367"/>
    <mergeCell ref="L354:L358"/>
    <mergeCell ref="M354:M358"/>
    <mergeCell ref="N354:N358"/>
    <mergeCell ref="N349:N353"/>
    <mergeCell ref="O413:O417"/>
    <mergeCell ref="B418:B422"/>
    <mergeCell ref="N344:N348"/>
    <mergeCell ref="L143:L147"/>
    <mergeCell ref="M19:M23"/>
    <mergeCell ref="L19:L23"/>
    <mergeCell ref="S24:S28"/>
    <mergeCell ref="M129:M133"/>
    <mergeCell ref="R34:R38"/>
    <mergeCell ref="A167:A171"/>
    <mergeCell ref="B167:B171"/>
    <mergeCell ref="N433:N437"/>
    <mergeCell ref="O433:O437"/>
    <mergeCell ref="R438:R442"/>
    <mergeCell ref="S438:S442"/>
    <mergeCell ref="R418:R422"/>
    <mergeCell ref="S418:S422"/>
    <mergeCell ref="R423:R427"/>
    <mergeCell ref="S423:S427"/>
    <mergeCell ref="R433:R437"/>
    <mergeCell ref="S433:S437"/>
    <mergeCell ref="O418:O422"/>
    <mergeCell ref="O438:O442"/>
    <mergeCell ref="P438:P442"/>
    <mergeCell ref="Q438:Q442"/>
    <mergeCell ref="P423:P427"/>
    <mergeCell ref="Q423:Q427"/>
    <mergeCell ref="P428:P432"/>
    <mergeCell ref="Q428:Q432"/>
    <mergeCell ref="P433:P437"/>
    <mergeCell ref="Q433:Q437"/>
    <mergeCell ref="P418:P422"/>
    <mergeCell ref="Q418:Q422"/>
    <mergeCell ref="A148:A152"/>
    <mergeCell ref="B148:B152"/>
    <mergeCell ref="S39:S43"/>
    <mergeCell ref="C8:K8"/>
    <mergeCell ref="R10:S10"/>
    <mergeCell ref="N10:O12"/>
    <mergeCell ref="S34:S38"/>
    <mergeCell ref="F10:G12"/>
    <mergeCell ref="E9:E13"/>
    <mergeCell ref="A17:S17"/>
    <mergeCell ref="R217:R221"/>
    <mergeCell ref="S217:S221"/>
    <mergeCell ref="S138:S142"/>
    <mergeCell ref="R148:R152"/>
    <mergeCell ref="S148:S152"/>
    <mergeCell ref="S153:S157"/>
    <mergeCell ref="R143:R147"/>
    <mergeCell ref="R153:R157"/>
    <mergeCell ref="S162:S166"/>
    <mergeCell ref="S167:S171"/>
    <mergeCell ref="R162:R166"/>
    <mergeCell ref="R19:R23"/>
    <mergeCell ref="S19:S23"/>
    <mergeCell ref="R24:R28"/>
    <mergeCell ref="A136:S136"/>
    <mergeCell ref="A135:S135"/>
    <mergeCell ref="S129:S133"/>
    <mergeCell ref="N143:N147"/>
    <mergeCell ref="O143:O147"/>
    <mergeCell ref="N138:N142"/>
    <mergeCell ref="O138:O142"/>
    <mergeCell ref="S143:S147"/>
    <mergeCell ref="R138:R142"/>
    <mergeCell ref="P143:P147"/>
    <mergeCell ref="R29:R33"/>
    <mergeCell ref="S29:S33"/>
    <mergeCell ref="B3:M3"/>
    <mergeCell ref="O24:O28"/>
    <mergeCell ref="A44:A48"/>
    <mergeCell ref="B44:B48"/>
    <mergeCell ref="C44:C48"/>
    <mergeCell ref="D44:D48"/>
    <mergeCell ref="L44:L48"/>
    <mergeCell ref="M44:M48"/>
    <mergeCell ref="A39:A43"/>
    <mergeCell ref="B39:B43"/>
    <mergeCell ref="C39:C43"/>
    <mergeCell ref="D39:D43"/>
    <mergeCell ref="L39:L43"/>
    <mergeCell ref="M39:M43"/>
    <mergeCell ref="P10:Q12"/>
    <mergeCell ref="P19:P23"/>
    <mergeCell ref="Q19:Q23"/>
    <mergeCell ref="P24:P28"/>
    <mergeCell ref="Q24:Q28"/>
    <mergeCell ref="P29:P33"/>
    <mergeCell ref="Q29:Q33"/>
    <mergeCell ref="P34:P38"/>
    <mergeCell ref="R1:S3"/>
    <mergeCell ref="J10:K12"/>
    <mergeCell ref="F9:K9"/>
    <mergeCell ref="N34:N38"/>
    <mergeCell ref="O34:O38"/>
    <mergeCell ref="N39:N43"/>
    <mergeCell ref="O39:O43"/>
    <mergeCell ref="R39:R43"/>
    <mergeCell ref="R64:R68"/>
    <mergeCell ref="S64:S68"/>
    <mergeCell ref="N59:N63"/>
    <mergeCell ref="O59:O63"/>
    <mergeCell ref="R59:R63"/>
    <mergeCell ref="S59:S63"/>
    <mergeCell ref="S49:S53"/>
    <mergeCell ref="R44:R48"/>
    <mergeCell ref="S44:S48"/>
    <mergeCell ref="N49:N53"/>
    <mergeCell ref="O49:O53"/>
    <mergeCell ref="R54:R58"/>
    <mergeCell ref="S54:S58"/>
    <mergeCell ref="N44:N48"/>
    <mergeCell ref="O44:O48"/>
    <mergeCell ref="N54:N58"/>
    <mergeCell ref="O54:O58"/>
    <mergeCell ref="R49:R53"/>
    <mergeCell ref="D49:D53"/>
    <mergeCell ref="L49:L53"/>
    <mergeCell ref="M49:M53"/>
    <mergeCell ref="N64:N68"/>
    <mergeCell ref="N69:N73"/>
    <mergeCell ref="O104:O108"/>
    <mergeCell ref="O69:O73"/>
    <mergeCell ref="A104:A108"/>
    <mergeCell ref="B104:B108"/>
    <mergeCell ref="C104:C108"/>
    <mergeCell ref="D104:D108"/>
    <mergeCell ref="L104:L108"/>
    <mergeCell ref="M104:M108"/>
    <mergeCell ref="N79:N83"/>
    <mergeCell ref="O79:O83"/>
    <mergeCell ref="N89:N93"/>
    <mergeCell ref="O89:O93"/>
    <mergeCell ref="N94:N98"/>
    <mergeCell ref="O94:O98"/>
    <mergeCell ref="R69:R73"/>
    <mergeCell ref="S69:S73"/>
    <mergeCell ref="N74:N78"/>
    <mergeCell ref="O74:O78"/>
    <mergeCell ref="R74:R78"/>
    <mergeCell ref="S74:S78"/>
    <mergeCell ref="A69:A73"/>
    <mergeCell ref="B69:B73"/>
    <mergeCell ref="C69:C73"/>
    <mergeCell ref="D69:D73"/>
    <mergeCell ref="L69:L73"/>
    <mergeCell ref="M69:M73"/>
    <mergeCell ref="A74:A78"/>
    <mergeCell ref="B74:B78"/>
    <mergeCell ref="C74:C78"/>
    <mergeCell ref="D74:D78"/>
    <mergeCell ref="L74:L78"/>
    <mergeCell ref="R89:R93"/>
    <mergeCell ref="S89:S93"/>
    <mergeCell ref="N84:N88"/>
    <mergeCell ref="O84:O88"/>
    <mergeCell ref="R84:R88"/>
    <mergeCell ref="S84:S88"/>
    <mergeCell ref="A89:A93"/>
    <mergeCell ref="B89:B93"/>
    <mergeCell ref="C89:C93"/>
    <mergeCell ref="D89:D93"/>
    <mergeCell ref="L89:L93"/>
    <mergeCell ref="M89:M93"/>
    <mergeCell ref="R79:R83"/>
    <mergeCell ref="S79:S83"/>
    <mergeCell ref="A84:A88"/>
    <mergeCell ref="B84:B88"/>
    <mergeCell ref="C84:C88"/>
    <mergeCell ref="D84:D88"/>
    <mergeCell ref="L84:L88"/>
    <mergeCell ref="M84:M88"/>
    <mergeCell ref="A79:A83"/>
    <mergeCell ref="B79:B83"/>
    <mergeCell ref="C79:C83"/>
    <mergeCell ref="D79:D83"/>
    <mergeCell ref="L79:L83"/>
    <mergeCell ref="M79:M83"/>
    <mergeCell ref="P89:P93"/>
    <mergeCell ref="Q89:Q93"/>
    <mergeCell ref="Q84:Q88"/>
    <mergeCell ref="R94:R98"/>
    <mergeCell ref="S94:S98"/>
    <mergeCell ref="A99:A103"/>
    <mergeCell ref="B99:B103"/>
    <mergeCell ref="C99:C103"/>
    <mergeCell ref="D99:D103"/>
    <mergeCell ref="L99:L103"/>
    <mergeCell ref="M99:M103"/>
    <mergeCell ref="A94:A98"/>
    <mergeCell ref="B94:B98"/>
    <mergeCell ref="C94:C98"/>
    <mergeCell ref="D94:D98"/>
    <mergeCell ref="L94:L98"/>
    <mergeCell ref="M94:M98"/>
    <mergeCell ref="N99:N103"/>
    <mergeCell ref="O99:O103"/>
    <mergeCell ref="R99:R103"/>
    <mergeCell ref="S99:S103"/>
    <mergeCell ref="Q94:Q98"/>
    <mergeCell ref="P94:P98"/>
    <mergeCell ref="P99:P103"/>
    <mergeCell ref="Q99:Q103"/>
    <mergeCell ref="N109:N113"/>
    <mergeCell ref="R104:R108"/>
    <mergeCell ref="S104:S108"/>
    <mergeCell ref="A109:A113"/>
    <mergeCell ref="B109:B113"/>
    <mergeCell ref="C109:C113"/>
    <mergeCell ref="D109:D113"/>
    <mergeCell ref="L109:L113"/>
    <mergeCell ref="M109:M113"/>
    <mergeCell ref="O109:O113"/>
    <mergeCell ref="S109:S113"/>
    <mergeCell ref="R114:R118"/>
    <mergeCell ref="S114:S118"/>
    <mergeCell ref="B119:B123"/>
    <mergeCell ref="C119:C123"/>
    <mergeCell ref="D119:D123"/>
    <mergeCell ref="L119:L123"/>
    <mergeCell ref="M119:M123"/>
    <mergeCell ref="R109:R113"/>
    <mergeCell ref="N104:N108"/>
    <mergeCell ref="Q109:Q113"/>
    <mergeCell ref="P104:P108"/>
    <mergeCell ref="Q104:Q108"/>
    <mergeCell ref="P109:P113"/>
    <mergeCell ref="A124:A128"/>
    <mergeCell ref="L114:L118"/>
    <mergeCell ref="M114:M118"/>
    <mergeCell ref="N114:N118"/>
    <mergeCell ref="O114:O118"/>
    <mergeCell ref="B114:B118"/>
    <mergeCell ref="C114:C118"/>
    <mergeCell ref="D114:D118"/>
    <mergeCell ref="S124:S128"/>
    <mergeCell ref="N119:N123"/>
    <mergeCell ref="B124:B128"/>
    <mergeCell ref="C124:C128"/>
    <mergeCell ref="D124:D128"/>
    <mergeCell ref="L124:L128"/>
    <mergeCell ref="M124:M128"/>
    <mergeCell ref="N124:N128"/>
    <mergeCell ref="O124:O128"/>
    <mergeCell ref="R124:R128"/>
    <mergeCell ref="A114:A118"/>
    <mergeCell ref="A119:A123"/>
    <mergeCell ref="O119:O123"/>
    <mergeCell ref="R119:R123"/>
    <mergeCell ref="S119:S123"/>
    <mergeCell ref="N153:N157"/>
    <mergeCell ref="R129:R133"/>
    <mergeCell ref="A134:S134"/>
    <mergeCell ref="D167:D171"/>
    <mergeCell ref="L167:L171"/>
    <mergeCell ref="M167:M171"/>
    <mergeCell ref="N167:N171"/>
    <mergeCell ref="O167:O171"/>
    <mergeCell ref="R167:R171"/>
    <mergeCell ref="P167:P171"/>
    <mergeCell ref="Q167:Q171"/>
    <mergeCell ref="A153:B157"/>
    <mergeCell ref="O153:O157"/>
    <mergeCell ref="A158:S158"/>
    <mergeCell ref="A159:S159"/>
    <mergeCell ref="A160:S160"/>
    <mergeCell ref="A162:A166"/>
    <mergeCell ref="B162:B166"/>
    <mergeCell ref="C162:C166"/>
    <mergeCell ref="D162:D166"/>
    <mergeCell ref="L162:L166"/>
    <mergeCell ref="M162:M166"/>
    <mergeCell ref="N162:N166"/>
    <mergeCell ref="O162:O166"/>
    <mergeCell ref="C153:C157"/>
    <mergeCell ref="D153:D157"/>
    <mergeCell ref="L153:L157"/>
    <mergeCell ref="M153:M157"/>
    <mergeCell ref="M143:M147"/>
    <mergeCell ref="A143:A147"/>
    <mergeCell ref="B143:B147"/>
    <mergeCell ref="Q143:Q147"/>
    <mergeCell ref="O208:O212"/>
    <mergeCell ref="R208:R212"/>
    <mergeCell ref="S208:S212"/>
    <mergeCell ref="A213:S213"/>
    <mergeCell ref="A214:S214"/>
    <mergeCell ref="A215:S215"/>
    <mergeCell ref="A208:B212"/>
    <mergeCell ref="C208:C212"/>
    <mergeCell ref="D208:D212"/>
    <mergeCell ref="L208:L212"/>
    <mergeCell ref="M208:M212"/>
    <mergeCell ref="N208:N212"/>
    <mergeCell ref="A217:A221"/>
    <mergeCell ref="C217:C221"/>
    <mergeCell ref="D217:D221"/>
    <mergeCell ref="L217:L221"/>
    <mergeCell ref="M217:M221"/>
    <mergeCell ref="B217:B221"/>
    <mergeCell ref="N217:N221"/>
    <mergeCell ref="P208:P212"/>
    <mergeCell ref="Q208:Q212"/>
    <mergeCell ref="P217:P221"/>
    <mergeCell ref="Q217:Q221"/>
    <mergeCell ref="M222:M226"/>
    <mergeCell ref="N222:N226"/>
    <mergeCell ref="O222:O226"/>
    <mergeCell ref="R222:R226"/>
    <mergeCell ref="C222:C226"/>
    <mergeCell ref="D222:D226"/>
    <mergeCell ref="L222:L226"/>
    <mergeCell ref="B232:B236"/>
    <mergeCell ref="C232:C236"/>
    <mergeCell ref="D232:D236"/>
    <mergeCell ref="L232:L236"/>
    <mergeCell ref="M232:M236"/>
    <mergeCell ref="Q247:Q251"/>
    <mergeCell ref="S222:S226"/>
    <mergeCell ref="A227:A231"/>
    <mergeCell ref="B227:B231"/>
    <mergeCell ref="C227:C231"/>
    <mergeCell ref="D227:D231"/>
    <mergeCell ref="L227:L231"/>
    <mergeCell ref="A222:A226"/>
    <mergeCell ref="B222:B226"/>
    <mergeCell ref="P222:P226"/>
    <mergeCell ref="Q222:Q226"/>
    <mergeCell ref="M227:M231"/>
    <mergeCell ref="N227:N231"/>
    <mergeCell ref="O227:O231"/>
    <mergeCell ref="R227:R231"/>
    <mergeCell ref="S227:S231"/>
    <mergeCell ref="B242:B246"/>
    <mergeCell ref="C242:C246"/>
    <mergeCell ref="P227:P231"/>
    <mergeCell ref="Q227:Q231"/>
    <mergeCell ref="P232:P236"/>
    <mergeCell ref="Q232:Q236"/>
    <mergeCell ref="P237:P241"/>
    <mergeCell ref="Q237:Q241"/>
    <mergeCell ref="A247:B251"/>
    <mergeCell ref="C247:C251"/>
    <mergeCell ref="D247:D251"/>
    <mergeCell ref="L247:L251"/>
    <mergeCell ref="M247:M251"/>
    <mergeCell ref="O256:O260"/>
    <mergeCell ref="N232:N236"/>
    <mergeCell ref="O232:O236"/>
    <mergeCell ref="R232:R236"/>
    <mergeCell ref="S242:S246"/>
    <mergeCell ref="A252:S252"/>
    <mergeCell ref="A253:S253"/>
    <mergeCell ref="N237:N241"/>
    <mergeCell ref="O237:O241"/>
    <mergeCell ref="R237:R241"/>
    <mergeCell ref="S237:S241"/>
    <mergeCell ref="C237:C241"/>
    <mergeCell ref="D237:D241"/>
    <mergeCell ref="L237:L241"/>
    <mergeCell ref="M237:M241"/>
    <mergeCell ref="D242:D246"/>
    <mergeCell ref="L242:L246"/>
    <mergeCell ref="M242:M246"/>
    <mergeCell ref="S247:S251"/>
    <mergeCell ref="A232:A236"/>
    <mergeCell ref="S256:S260"/>
    <mergeCell ref="A256:A260"/>
    <mergeCell ref="S232:S236"/>
    <mergeCell ref="A237:A241"/>
    <mergeCell ref="B237:B241"/>
    <mergeCell ref="C266:C270"/>
    <mergeCell ref="D266:D270"/>
    <mergeCell ref="L266:L270"/>
    <mergeCell ref="M266:M270"/>
    <mergeCell ref="N266:N270"/>
    <mergeCell ref="O266:O270"/>
    <mergeCell ref="R266:R270"/>
    <mergeCell ref="P266:P270"/>
    <mergeCell ref="Q266:Q270"/>
    <mergeCell ref="B256:B260"/>
    <mergeCell ref="C256:C260"/>
    <mergeCell ref="D256:D260"/>
    <mergeCell ref="L256:L260"/>
    <mergeCell ref="R256:R260"/>
    <mergeCell ref="O271:O275"/>
    <mergeCell ref="R271:R275"/>
    <mergeCell ref="S271:S275"/>
    <mergeCell ref="S266:S270"/>
    <mergeCell ref="S261:S265"/>
    <mergeCell ref="P256:P260"/>
    <mergeCell ref="Q256:Q260"/>
    <mergeCell ref="P261:P265"/>
    <mergeCell ref="Q261:Q265"/>
    <mergeCell ref="B261:B265"/>
    <mergeCell ref="C261:C265"/>
    <mergeCell ref="D261:D265"/>
    <mergeCell ref="L261:L265"/>
    <mergeCell ref="M261:M265"/>
    <mergeCell ref="N261:N265"/>
    <mergeCell ref="O261:O265"/>
    <mergeCell ref="R261:R265"/>
    <mergeCell ref="M256:M260"/>
    <mergeCell ref="A295:A299"/>
    <mergeCell ref="B295:B299"/>
    <mergeCell ref="C295:C299"/>
    <mergeCell ref="D295:D299"/>
    <mergeCell ref="A320:A324"/>
    <mergeCell ref="B320:B324"/>
    <mergeCell ref="A290:A294"/>
    <mergeCell ref="B290:B294"/>
    <mergeCell ref="C290:C294"/>
    <mergeCell ref="D290:D294"/>
    <mergeCell ref="L290:L294"/>
    <mergeCell ref="M290:M294"/>
    <mergeCell ref="N290:N294"/>
    <mergeCell ref="C320:C324"/>
    <mergeCell ref="D320:D324"/>
    <mergeCell ref="L320:L324"/>
    <mergeCell ref="M320:M324"/>
    <mergeCell ref="N298:N299"/>
    <mergeCell ref="A300:A304"/>
    <mergeCell ref="B300:B304"/>
    <mergeCell ref="C300:C304"/>
    <mergeCell ref="D300:D304"/>
    <mergeCell ref="L300:L304"/>
    <mergeCell ref="M300:M304"/>
    <mergeCell ref="L295:L297"/>
    <mergeCell ref="L298:L299"/>
    <mergeCell ref="M295:M297"/>
    <mergeCell ref="N295:N297"/>
    <mergeCell ref="R325:R329"/>
    <mergeCell ref="R320:R324"/>
    <mergeCell ref="N315:N319"/>
    <mergeCell ref="O315:O319"/>
    <mergeCell ref="R315:R319"/>
    <mergeCell ref="S325:S329"/>
    <mergeCell ref="N320:N324"/>
    <mergeCell ref="N300:N304"/>
    <mergeCell ref="O300:O304"/>
    <mergeCell ref="R300:R304"/>
    <mergeCell ref="N305:N309"/>
    <mergeCell ref="O320:O324"/>
    <mergeCell ref="R305:R309"/>
    <mergeCell ref="N310:N314"/>
    <mergeCell ref="O305:O309"/>
    <mergeCell ref="P320:P324"/>
    <mergeCell ref="Q320:Q324"/>
    <mergeCell ref="P325:P329"/>
    <mergeCell ref="Q325:Q329"/>
    <mergeCell ref="A325:B329"/>
    <mergeCell ref="A315:A319"/>
    <mergeCell ref="B315:B319"/>
    <mergeCell ref="C315:C319"/>
    <mergeCell ref="D315:D319"/>
    <mergeCell ref="L315:L319"/>
    <mergeCell ref="M315:M319"/>
    <mergeCell ref="S305:S309"/>
    <mergeCell ref="A310:A314"/>
    <mergeCell ref="B310:B314"/>
    <mergeCell ref="C310:C314"/>
    <mergeCell ref="D310:D314"/>
    <mergeCell ref="L310:L314"/>
    <mergeCell ref="M310:M314"/>
    <mergeCell ref="S315:S319"/>
    <mergeCell ref="P315:P319"/>
    <mergeCell ref="Q315:Q319"/>
    <mergeCell ref="C325:C329"/>
    <mergeCell ref="O310:O314"/>
    <mergeCell ref="R310:R314"/>
    <mergeCell ref="A305:A309"/>
    <mergeCell ref="B305:B309"/>
    <mergeCell ref="C305:C309"/>
    <mergeCell ref="D305:D309"/>
    <mergeCell ref="L305:L309"/>
    <mergeCell ref="M305:M309"/>
    <mergeCell ref="D325:D329"/>
    <mergeCell ref="L325:L329"/>
    <mergeCell ref="M325:M329"/>
    <mergeCell ref="N325:N329"/>
    <mergeCell ref="O325:O329"/>
    <mergeCell ref="S320:S324"/>
    <mergeCell ref="O295:O297"/>
    <mergeCell ref="R295:R297"/>
    <mergeCell ref="S295:S297"/>
    <mergeCell ref="M298:M299"/>
    <mergeCell ref="S310:S314"/>
    <mergeCell ref="P300:P304"/>
    <mergeCell ref="Q300:Q304"/>
    <mergeCell ref="P305:P309"/>
    <mergeCell ref="Q305:Q309"/>
    <mergeCell ref="P310:P314"/>
    <mergeCell ref="Q310:Q314"/>
    <mergeCell ref="S300:S304"/>
    <mergeCell ref="S298:S299"/>
    <mergeCell ref="O290:O294"/>
    <mergeCell ref="R290:R294"/>
    <mergeCell ref="S290:S294"/>
    <mergeCell ref="R298:R299"/>
    <mergeCell ref="O298:O299"/>
    <mergeCell ref="M280:M284"/>
    <mergeCell ref="N280:N284"/>
    <mergeCell ref="L271:L275"/>
    <mergeCell ref="M271:M275"/>
    <mergeCell ref="N271:N275"/>
    <mergeCell ref="P114:P118"/>
    <mergeCell ref="Q114:Q118"/>
    <mergeCell ref="P119:P123"/>
    <mergeCell ref="Q119:Q123"/>
    <mergeCell ref="P124:P128"/>
    <mergeCell ref="Q124:Q128"/>
    <mergeCell ref="Q34:Q38"/>
    <mergeCell ref="P39:P43"/>
    <mergeCell ref="Q39:Q43"/>
    <mergeCell ref="P44:P48"/>
    <mergeCell ref="Q44:Q48"/>
    <mergeCell ref="P74:P78"/>
    <mergeCell ref="Q74:Q78"/>
    <mergeCell ref="P79:P83"/>
    <mergeCell ref="Q79:Q83"/>
    <mergeCell ref="P64:P68"/>
    <mergeCell ref="Q64:Q68"/>
    <mergeCell ref="P69:P73"/>
    <mergeCell ref="Q69:Q73"/>
    <mergeCell ref="P49:P53"/>
    <mergeCell ref="Q49:Q53"/>
    <mergeCell ref="P54:P58"/>
    <mergeCell ref="Q54:Q58"/>
    <mergeCell ref="P59:P63"/>
    <mergeCell ref="Q59:Q63"/>
    <mergeCell ref="P84:P88"/>
    <mergeCell ref="N256:N260"/>
    <mergeCell ref="P148:P152"/>
    <mergeCell ref="Q148:Q152"/>
    <mergeCell ref="P153:P157"/>
    <mergeCell ref="Q153:Q157"/>
    <mergeCell ref="P162:P166"/>
    <mergeCell ref="Q162:Q166"/>
    <mergeCell ref="P178:P180"/>
    <mergeCell ref="P129:P133"/>
    <mergeCell ref="Q129:Q133"/>
    <mergeCell ref="P138:P142"/>
    <mergeCell ref="Q138:Q142"/>
    <mergeCell ref="A285:A289"/>
    <mergeCell ref="B285:B289"/>
    <mergeCell ref="C285:C289"/>
    <mergeCell ref="D285:D289"/>
    <mergeCell ref="M285:M289"/>
    <mergeCell ref="N285:N289"/>
    <mergeCell ref="B280:B284"/>
    <mergeCell ref="C280:C284"/>
    <mergeCell ref="A254:S254"/>
    <mergeCell ref="N242:N246"/>
    <mergeCell ref="O242:O246"/>
    <mergeCell ref="R242:R246"/>
    <mergeCell ref="N247:N251"/>
    <mergeCell ref="O247:O251"/>
    <mergeCell ref="R247:R251"/>
    <mergeCell ref="P242:P246"/>
    <mergeCell ref="Q242:Q246"/>
    <mergeCell ref="P247:P251"/>
    <mergeCell ref="A242:A246"/>
    <mergeCell ref="O285:O289"/>
    <mergeCell ref="R285:R289"/>
    <mergeCell ref="A266:A270"/>
    <mergeCell ref="B266:B270"/>
    <mergeCell ref="A178:A180"/>
    <mergeCell ref="B178:B180"/>
    <mergeCell ref="A175:A177"/>
    <mergeCell ref="B175:B177"/>
    <mergeCell ref="A172:A174"/>
    <mergeCell ref="B172:B174"/>
    <mergeCell ref="A205:A207"/>
    <mergeCell ref="B205:B207"/>
    <mergeCell ref="A202:A204"/>
    <mergeCell ref="A199:A201"/>
    <mergeCell ref="B199:B201"/>
    <mergeCell ref="A196:A198"/>
    <mergeCell ref="B196:B198"/>
    <mergeCell ref="A193:A195"/>
    <mergeCell ref="B193:B195"/>
    <mergeCell ref="A190:A192"/>
    <mergeCell ref="B190:B192"/>
    <mergeCell ref="A187:A189"/>
    <mergeCell ref="B187:B189"/>
    <mergeCell ref="A184:A186"/>
    <mergeCell ref="B184:B186"/>
    <mergeCell ref="A261:A265"/>
    <mergeCell ref="P334:P338"/>
    <mergeCell ref="Q334:Q338"/>
    <mergeCell ref="P339:P343"/>
    <mergeCell ref="Q339:Q343"/>
    <mergeCell ref="P344:P348"/>
    <mergeCell ref="Q344:Q348"/>
    <mergeCell ref="P290:P294"/>
    <mergeCell ref="Q290:Q294"/>
    <mergeCell ref="P295:P297"/>
    <mergeCell ref="Q295:Q297"/>
    <mergeCell ref="P298:P299"/>
    <mergeCell ref="Q298:Q299"/>
    <mergeCell ref="P271:P275"/>
    <mergeCell ref="Q271:Q275"/>
    <mergeCell ref="P280:P284"/>
    <mergeCell ref="Q280:Q284"/>
    <mergeCell ref="P285:P289"/>
    <mergeCell ref="Q285:Q289"/>
    <mergeCell ref="A276:S276"/>
    <mergeCell ref="A277:S277"/>
    <mergeCell ref="A278:S278"/>
    <mergeCell ref="A280:A284"/>
    <mergeCell ref="S285:S289"/>
    <mergeCell ref="O280:O284"/>
    <mergeCell ref="R280:R284"/>
    <mergeCell ref="S280:S284"/>
    <mergeCell ref="L285:L289"/>
    <mergeCell ref="D280:D284"/>
    <mergeCell ref="A271:B275"/>
    <mergeCell ref="C271:C275"/>
    <mergeCell ref="D271:D275"/>
    <mergeCell ref="L280:L284"/>
    <mergeCell ref="A181:A183"/>
    <mergeCell ref="B181:B183"/>
    <mergeCell ref="L172:L174"/>
    <mergeCell ref="M172:M174"/>
    <mergeCell ref="N172:N174"/>
    <mergeCell ref="O172:O174"/>
    <mergeCell ref="P172:P174"/>
    <mergeCell ref="Q172:Q174"/>
    <mergeCell ref="R172:R174"/>
    <mergeCell ref="S172:S174"/>
    <mergeCell ref="L175:L177"/>
    <mergeCell ref="M175:M177"/>
    <mergeCell ref="N175:N177"/>
    <mergeCell ref="O175:O177"/>
    <mergeCell ref="P175:P177"/>
    <mergeCell ref="Q175:Q177"/>
    <mergeCell ref="R175:R177"/>
    <mergeCell ref="S175:S177"/>
    <mergeCell ref="B202:B204"/>
    <mergeCell ref="L178:L180"/>
    <mergeCell ref="M178:M180"/>
    <mergeCell ref="N178:N180"/>
    <mergeCell ref="O178:O180"/>
    <mergeCell ref="Q178:Q180"/>
    <mergeCell ref="R178:R180"/>
    <mergeCell ref="S178:S180"/>
    <mergeCell ref="L181:L183"/>
    <mergeCell ref="L184:L186"/>
    <mergeCell ref="M181:M183"/>
    <mergeCell ref="N181:N183"/>
    <mergeCell ref="O181:O183"/>
    <mergeCell ref="P181:P183"/>
    <mergeCell ref="Q181:Q183"/>
    <mergeCell ref="R181:R183"/>
    <mergeCell ref="S181:S183"/>
    <mergeCell ref="M184:M186"/>
    <mergeCell ref="N184:N186"/>
    <mergeCell ref="O184:O186"/>
    <mergeCell ref="P184:P186"/>
    <mergeCell ref="Q184:Q186"/>
    <mergeCell ref="R184:R186"/>
    <mergeCell ref="S184:S186"/>
    <mergeCell ref="L193:L195"/>
    <mergeCell ref="M193:M195"/>
    <mergeCell ref="O193:O195"/>
    <mergeCell ref="P193:P195"/>
    <mergeCell ref="N193:N195"/>
    <mergeCell ref="Q193:Q195"/>
    <mergeCell ref="R193:R195"/>
    <mergeCell ref="S193:S195"/>
    <mergeCell ref="L196:L198"/>
    <mergeCell ref="M196:M198"/>
    <mergeCell ref="N196:N198"/>
    <mergeCell ref="O196:O198"/>
    <mergeCell ref="P196:P198"/>
    <mergeCell ref="Q196:Q198"/>
    <mergeCell ref="R196:R198"/>
    <mergeCell ref="S196:S198"/>
    <mergeCell ref="L187:L189"/>
    <mergeCell ref="M187:M189"/>
    <mergeCell ref="N187:N189"/>
    <mergeCell ref="O187:O189"/>
    <mergeCell ref="S187:S189"/>
    <mergeCell ref="R187:R189"/>
    <mergeCell ref="N190:N192"/>
    <mergeCell ref="O190:O192"/>
    <mergeCell ref="R190:R192"/>
    <mergeCell ref="S190:S192"/>
    <mergeCell ref="M199:M201"/>
    <mergeCell ref="N199:N201"/>
    <mergeCell ref="O199:O201"/>
    <mergeCell ref="P199:P201"/>
    <mergeCell ref="Q199:Q201"/>
    <mergeCell ref="R199:R201"/>
    <mergeCell ref="S199:S201"/>
    <mergeCell ref="M202:M204"/>
    <mergeCell ref="N202:N204"/>
    <mergeCell ref="O202:O204"/>
    <mergeCell ref="P202:P204"/>
    <mergeCell ref="Q202:Q204"/>
    <mergeCell ref="R202:R204"/>
    <mergeCell ref="S202:S204"/>
    <mergeCell ref="C199:C201"/>
    <mergeCell ref="D199:D201"/>
    <mergeCell ref="C202:C204"/>
    <mergeCell ref="D202:D204"/>
    <mergeCell ref="C205:C207"/>
    <mergeCell ref="D205:D207"/>
    <mergeCell ref="P205:P207"/>
    <mergeCell ref="Q205:Q207"/>
    <mergeCell ref="P190:P192"/>
    <mergeCell ref="Q190:Q192"/>
    <mergeCell ref="L205:L207"/>
    <mergeCell ref="N205:N207"/>
    <mergeCell ref="M205:M207"/>
    <mergeCell ref="O205:O207"/>
    <mergeCell ref="R205:R207"/>
    <mergeCell ref="S205:S207"/>
    <mergeCell ref="C172:C174"/>
    <mergeCell ref="D172:D174"/>
    <mergeCell ref="C175:C177"/>
    <mergeCell ref="D175:D177"/>
    <mergeCell ref="C178:C180"/>
    <mergeCell ref="D178:D180"/>
    <mergeCell ref="C181:C183"/>
    <mergeCell ref="D181:D183"/>
    <mergeCell ref="C184:C186"/>
    <mergeCell ref="D184:D186"/>
    <mergeCell ref="C187:C189"/>
    <mergeCell ref="D187:D189"/>
    <mergeCell ref="C190:C192"/>
    <mergeCell ref="D190:D192"/>
    <mergeCell ref="C193:C195"/>
    <mergeCell ref="D193:D195"/>
    <mergeCell ref="C196:C198"/>
    <mergeCell ref="D196:D198"/>
    <mergeCell ref="L199:L201"/>
    <mergeCell ref="L202:L204"/>
  </mergeCells>
  <phoneticPr fontId="0" type="noConversion"/>
  <pageMargins left="0.35433070866141736" right="0.35433070866141736" top="0.78740157480314965" bottom="0.19685039370078741" header="0.51181102362204722" footer="0.51181102362204722"/>
  <pageSetup paperSize="9" scale="55" orientation="landscape" r:id="rId1"/>
  <headerFooter alignWithMargins="0"/>
  <rowBreaks count="1" manualBreakCount="1">
    <brk id="1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</vt:lpstr>
      <vt:lpstr>МП!Заголовки_для_печати</vt:lpstr>
      <vt:lpstr>МП!Область_печати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2023-05-12T03:52:11Z</cp:lastPrinted>
  <dcterms:created xsi:type="dcterms:W3CDTF">1996-10-08T23:32:33Z</dcterms:created>
  <dcterms:modified xsi:type="dcterms:W3CDTF">2023-05-12T11:29:19Z</dcterms:modified>
</cp:coreProperties>
</file>