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48" windowWidth="15120" windowHeight="7776"/>
  </bookViews>
  <sheets>
    <sheet name="2022" sheetId="6" r:id="rId1"/>
  </sheets>
  <calcPr calcId="125725"/>
</workbook>
</file>

<file path=xl/calcChain.xml><?xml version="1.0" encoding="utf-8"?>
<calcChain xmlns="http://schemas.openxmlformats.org/spreadsheetml/2006/main">
  <c r="J33" i="6"/>
  <c r="G33"/>
  <c r="J17"/>
  <c r="G17"/>
  <c r="G31" l="1"/>
  <c r="J30"/>
  <c r="J31"/>
  <c r="J32"/>
  <c r="G28"/>
  <c r="G30"/>
  <c r="J29"/>
  <c r="J28"/>
  <c r="J27"/>
  <c r="J26"/>
  <c r="J25"/>
  <c r="J24"/>
  <c r="J23"/>
  <c r="J22"/>
  <c r="J21"/>
  <c r="J20"/>
  <c r="G27"/>
  <c r="G26"/>
  <c r="G23"/>
  <c r="G22"/>
  <c r="G21"/>
  <c r="G20"/>
  <c r="J16"/>
  <c r="J14"/>
  <c r="G16"/>
  <c r="G14"/>
  <c r="G11"/>
  <c r="J11"/>
  <c r="J34" l="1"/>
  <c r="G34" l="1"/>
  <c r="K35" s="1"/>
  <c r="K36" s="1"/>
</calcChain>
</file>

<file path=xl/sharedStrings.xml><?xml version="1.0" encoding="utf-8"?>
<sst xmlns="http://schemas.openxmlformats.org/spreadsheetml/2006/main" count="103" uniqueCount="67">
  <si>
    <t>№ п\п</t>
  </si>
  <si>
    <t xml:space="preserve">Наименование </t>
  </si>
  <si>
    <t>Единица измерения</t>
  </si>
  <si>
    <t>Значение</t>
  </si>
  <si>
    <t>%</t>
  </si>
  <si>
    <t>Факт</t>
  </si>
  <si>
    <t>План</t>
  </si>
  <si>
    <t>Наименование мероприятия ведомственной целевой программы (далее - ВЦП) / основного мероприятия (далее - ОМ)</t>
  </si>
  <si>
    <t>Целевой индикатор реализации мероприятия муниципальной программы в рамках соответствующих ВЦП/ОМ (далее соответственно - целевой индикатор, мероприятие)</t>
  </si>
  <si>
    <t>Эффективность реализации мероприятия по целевым индикаторам / степень достижения значения целевого индикатора (процентов)</t>
  </si>
  <si>
    <t>Объем финансирования мероприятия, рублей</t>
  </si>
  <si>
    <t>Уровень финансового обеспечения мероприятия (справочно) / оценка качества кассового исполнения (процентов)</t>
  </si>
  <si>
    <t>Эффективность реализации подпрограммы муниципальной программы (далее - подпрограмма) муниципальной программы (процентов)</t>
  </si>
  <si>
    <t>Эффективность реализации муниципальной программы по целевым индикаторам и качеству кассового исполнения (оперативная эффективность)</t>
  </si>
  <si>
    <t>Оценка качества кассового исполнения ОМ</t>
  </si>
  <si>
    <t>Оценка качества кассового исполнения подпрограммы № 1</t>
  </si>
  <si>
    <t>Мероприятия, за исключением мероприятий в рамках деятельности субъектов бюджетного планирования, связанной с осуществлением функций руководства и управления в сфере установленных функций</t>
  </si>
  <si>
    <t>Мероприятия в рамках деятельности субъектов бюджетного планирования, связанной с осуществлением функций руководства и управления в сфере установленных функций</t>
  </si>
  <si>
    <t>1. Расчет эффективности реализации муниципальной программы по целевым индикаторам реализации мероприятий и качеству кассового исполнения муниципальной программы</t>
  </si>
  <si>
    <t xml:space="preserve">Подпрограмма "Повышение эффективности управления муниципальными финансами, развитие межбюджетных отношений в Москаленском 
муниципальном районе Омской области"
</t>
  </si>
  <si>
    <t>Мероприятие 1. "Поддержание оптимального объема муниципального долга Москаленского муниципального района Омской области"</t>
  </si>
  <si>
    <t>Количество работников Комитета финансов прошедших обучение по дополнительным профессиональным программам</t>
  </si>
  <si>
    <t>Отношение расходов на обслуживание муниципального долга Москаленского муниципального района Омской области к объему муниципального долга Москаленского муниципального района Омской области</t>
  </si>
  <si>
    <t>человек</t>
  </si>
  <si>
    <t>Наличие разработанных и утвержденных нормативных правовых актов, методических рекомендаций по вопросам осуществления муниципального финансового контроля</t>
  </si>
  <si>
    <t>Отношение количества контрольных мероприятий, проведенных Комитетом финансов, к количеству получателей средств районного бюджета</t>
  </si>
  <si>
    <t>единиц</t>
  </si>
  <si>
    <t>Мероприятие 3. "Руководство и управление в сфере установленных функций органов местного самоуправления"</t>
  </si>
  <si>
    <t>Мероприятие 4. "Поощрение муниципальной управленческой команды Омской области"</t>
  </si>
  <si>
    <t>Доля освоения средств на реализацию данного мероприятия</t>
  </si>
  <si>
    <t>Основное мероприятие 2. "Развитие механизмов межбюджетного регулирования"</t>
  </si>
  <si>
    <t>Основное мероприятие 1. "Повышение качества организации бюджетного процесса и деятельности Комитета финансов"</t>
  </si>
  <si>
    <t>Мероприятие 1. "Предоставление дотаций бюджетам поселений, входящих в состав муниципальных районов Омской области, на выравнивание бюджетной обеспеченности"</t>
  </si>
  <si>
    <t>Мероприятие 2. "Организация в границах поселения водоснабжения населения"</t>
  </si>
  <si>
    <t>Мероприятие 3. "Обеспечение проживающих в поселениях и нуждающихся в жилых помещениях малоимущих граждан жилыми помещениями"</t>
  </si>
  <si>
    <t>Мероприятие 4. "Предоставление помещения для работы сотруднику, замещающему должность участкового уполномоченного полиции"</t>
  </si>
  <si>
    <t>Отсутствие кредиторской задолженности  по теплоснабжению у муниципальных учреждений</t>
  </si>
  <si>
    <t>Доля освоения средств иных межбюджетных трансфертов бюджетам поселений на реализацию данного мероприятия</t>
  </si>
  <si>
    <t>Доля освоения средств иных межбюджетных трансфертов бюджетам поселений на реализацию данного мероприятия.</t>
  </si>
  <si>
    <t>Величина разрыва в уровне бюджетной обеспеченности между наиболее и наименее обеспеченными поселениями Москаленского муниципального района  Омской области после выравнивания их бюджетной обеспеченности</t>
  </si>
  <si>
    <t xml:space="preserve">Протяженность водопроводных сетей, расположенных на территориях сельских поселений Москаленского муниципального района, заключивших Соглашения по передаче полномочий по организации в границах поселения водоснабжения населения </t>
  </si>
  <si>
    <t>километр</t>
  </si>
  <si>
    <t>процент</t>
  </si>
  <si>
    <t>рубль</t>
  </si>
  <si>
    <t>Х</t>
  </si>
  <si>
    <t>Оценка качества кассового исполнения ОМ 1</t>
  </si>
  <si>
    <t>Эффективность реализации мероприятий подпрограммы "Повышение эффективности управления муниципальными финансами, развитие межбюджетных отношений в Москаленском 
муниципальном районе Омской области" по целевым индикаторам</t>
  </si>
  <si>
    <t xml:space="preserve">Эффективность реализации подпрограммы "Повышение эффективности управления муниципальными финансами, развитие межбюджетных отношений в Москаленском муниципальном районе Омской области" </t>
  </si>
  <si>
    <t>Эффективность реализации ОМ 1 по целевым индикаторам</t>
  </si>
  <si>
    <t>Эффективность реализации ОМ 2 по целевым индикаторам</t>
  </si>
  <si>
    <t>РАСЧЕТ
 оценки эффективности реализации муниципальной программы Москаленского муниципального района Омской области "Управление муниципальными финансами Москаленского муниципального района Омской области" (далее  - муниципальная программа) за 2023 год</t>
  </si>
  <si>
    <t>Мероприятие 2.Реализация прочих мероприятий в сфере управления муниципальными финансами</t>
  </si>
  <si>
    <t>Количество  социально - значимых объектов поставленных на баланс</t>
  </si>
  <si>
    <t>Отсутствие кредиторской задолженности  по исполнительным листам у поселений</t>
  </si>
  <si>
    <t xml:space="preserve">Количество благоустроенных территорий, прилегающих к объектам социального значения поселений </t>
  </si>
  <si>
    <t>Мероприятие 10. "Подготовка и прохождение отопительного периода для оплаты потребления топливно-энергетических ресурсов муниципальных учреждений поселений"</t>
  </si>
  <si>
    <t>Количество объектов оформленных в муниципальную собственность поселения</t>
  </si>
  <si>
    <t>Количество инициативных проектов, принимаемых участие в конкурсном отборе</t>
  </si>
  <si>
    <t>Отсутствие кредиторской задолженности  по оплате труда работников ОМСУ поселений</t>
  </si>
  <si>
    <t>Мероприятие 5. Иные межбюджетные трансферты на изготовление социально - значимых объектов поселений</t>
  </si>
  <si>
    <t>Мероприятие 6.Иные межбюджетные трансферты на погашение кредиторской задолженности поселений</t>
  </si>
  <si>
    <t>Мероприятие 7. "Иные межбюджетные трансферты на обеспечение расходных обязательств, возникающих при осуществлении полномочий органами местного самоуправления поселений"</t>
  </si>
  <si>
    <t>Мероприятие 8.Иные межбюджетные трансферты на благоустройство территории, прилегающей к объектам социального значения поселений</t>
  </si>
  <si>
    <t>Мероприятие 9. Оформление имущества в муниципальную собственность поселения</t>
  </si>
  <si>
    <t>Мероприятие 11. Иные межбюджетные трансферты на разработку проектно-сметной документации для участия в конкурсном отборе инициативных проектов</t>
  </si>
  <si>
    <t>Мероприятие 12. Обеспечение первичных мер пожарной безопасности</t>
  </si>
  <si>
    <t>Мероприятие 13. Обеспечение повышения оплаты труда органов местного самоуправления поселений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</si>
</sst>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6" fillId="0" borderId="0"/>
    <xf numFmtId="0" fontId="1" fillId="0" borderId="0"/>
  </cellStyleXfs>
  <cellXfs count="77">
    <xf numFmtId="0" fontId="0" fillId="0" borderId="0" xfId="0"/>
    <xf numFmtId="0" fontId="4" fillId="0" borderId="0" xfId="2" applyFont="1" applyFill="1" applyBorder="1" applyAlignment="1">
      <alignment horizontal="center" vertical="top"/>
    </xf>
    <xf numFmtId="0" fontId="4" fillId="0" borderId="0" xfId="2" applyFont="1" applyFill="1" applyBorder="1" applyAlignment="1">
      <alignment wrapText="1"/>
    </xf>
    <xf numFmtId="0" fontId="4" fillId="0" borderId="0" xfId="2" applyFont="1" applyFill="1" applyBorder="1"/>
    <xf numFmtId="0" fontId="4" fillId="0" borderId="1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top" wrapText="1"/>
    </xf>
    <xf numFmtId="0" fontId="4" fillId="0" borderId="1" xfId="2" applyFont="1" applyFill="1" applyBorder="1" applyAlignment="1">
      <alignment horizontal="center" wrapText="1"/>
    </xf>
    <xf numFmtId="4" fontId="4" fillId="0" borderId="1" xfId="2" applyNumberFormat="1" applyFont="1" applyFill="1" applyBorder="1" applyAlignment="1">
      <alignment horizontal="center" vertical="top"/>
    </xf>
    <xf numFmtId="4" fontId="4" fillId="0" borderId="1" xfId="2" applyNumberFormat="1" applyFont="1" applyFill="1" applyBorder="1" applyAlignment="1">
      <alignment horizontal="center" vertical="top" wrapText="1"/>
    </xf>
    <xf numFmtId="0" fontId="2" fillId="0" borderId="0" xfId="2" applyFont="1" applyFill="1" applyBorder="1" applyAlignment="1">
      <alignment horizontal="center" vertical="top"/>
    </xf>
    <xf numFmtId="0" fontId="4" fillId="0" borderId="0" xfId="2" applyFont="1" applyFill="1" applyBorder="1" applyAlignment="1">
      <alignment horizontal="left" wrapText="1"/>
    </xf>
    <xf numFmtId="0" fontId="4" fillId="0" borderId="0" xfId="2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>
      <alignment horizontal="center" vertical="top" wrapText="1"/>
    </xf>
    <xf numFmtId="4" fontId="4" fillId="0" borderId="2" xfId="2" applyNumberFormat="1" applyFont="1" applyFill="1" applyBorder="1" applyAlignment="1">
      <alignment horizontal="center" vertical="top" wrapText="1"/>
    </xf>
    <xf numFmtId="4" fontId="4" fillId="0" borderId="2" xfId="2" applyNumberFormat="1" applyFont="1" applyFill="1" applyBorder="1" applyAlignment="1">
      <alignment horizontal="center" vertical="top"/>
    </xf>
    <xf numFmtId="2" fontId="4" fillId="0" borderId="1" xfId="2" applyNumberFormat="1" applyFont="1" applyFill="1" applyBorder="1" applyAlignment="1">
      <alignment horizontal="center" vertical="top" wrapText="1"/>
    </xf>
    <xf numFmtId="1" fontId="4" fillId="0" borderId="2" xfId="0" applyNumberFormat="1" applyFont="1" applyFill="1" applyBorder="1" applyAlignment="1">
      <alignment horizontal="center" vertical="top"/>
    </xf>
    <xf numFmtId="3" fontId="4" fillId="0" borderId="2" xfId="2" applyNumberFormat="1" applyFont="1" applyFill="1" applyBorder="1" applyAlignment="1">
      <alignment horizontal="center" vertical="top"/>
    </xf>
    <xf numFmtId="0" fontId="2" fillId="0" borderId="3" xfId="2" applyFont="1" applyFill="1" applyBorder="1" applyAlignment="1">
      <alignment vertical="top" wrapText="1"/>
    </xf>
    <xf numFmtId="0" fontId="2" fillId="0" borderId="1" xfId="2" applyFont="1" applyFill="1" applyBorder="1" applyAlignment="1">
      <alignment vertical="top" wrapText="1"/>
    </xf>
    <xf numFmtId="0" fontId="2" fillId="0" borderId="1" xfId="2" applyFont="1" applyFill="1" applyBorder="1" applyAlignment="1">
      <alignment horizontal="center" vertical="top" wrapText="1"/>
    </xf>
    <xf numFmtId="1" fontId="4" fillId="0" borderId="1" xfId="2" applyNumberFormat="1" applyFont="1" applyFill="1" applyBorder="1" applyAlignment="1">
      <alignment horizontal="center" vertical="top" wrapText="1"/>
    </xf>
    <xf numFmtId="0" fontId="2" fillId="0" borderId="1" xfId="2" applyFont="1" applyFill="1" applyBorder="1" applyAlignment="1">
      <alignment horizontal="center" vertical="top" wrapText="1"/>
    </xf>
    <xf numFmtId="0" fontId="2" fillId="0" borderId="2" xfId="2" applyFont="1" applyFill="1" applyBorder="1" applyAlignment="1">
      <alignment horizontal="left" vertical="top" wrapText="1"/>
    </xf>
    <xf numFmtId="3" fontId="4" fillId="0" borderId="2" xfId="2" applyNumberFormat="1" applyFont="1" applyFill="1" applyBorder="1" applyAlignment="1">
      <alignment horizontal="center" vertical="top"/>
    </xf>
    <xf numFmtId="0" fontId="7" fillId="0" borderId="2" xfId="0" applyFont="1" applyFill="1" applyBorder="1" applyAlignment="1">
      <alignment horizontal="center" vertical="top" wrapText="1"/>
    </xf>
    <xf numFmtId="0" fontId="2" fillId="0" borderId="2" xfId="2" applyFont="1" applyFill="1" applyBorder="1" applyAlignment="1">
      <alignment horizontal="center" vertical="top" wrapText="1"/>
    </xf>
    <xf numFmtId="4" fontId="4" fillId="0" borderId="2" xfId="2" applyNumberFormat="1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1" xfId="2" applyFont="1" applyFill="1" applyBorder="1" applyAlignment="1">
      <alignment horizontal="left" vertical="top" wrapText="1"/>
    </xf>
    <xf numFmtId="1" fontId="4" fillId="0" borderId="1" xfId="0" applyNumberFormat="1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3" fontId="4" fillId="0" borderId="2" xfId="2" applyNumberFormat="1" applyFont="1" applyFill="1" applyBorder="1" applyAlignment="1">
      <alignment horizontal="center" vertical="top"/>
    </xf>
    <xf numFmtId="3" fontId="4" fillId="0" borderId="2" xfId="2" applyNumberFormat="1" applyFont="1" applyFill="1" applyBorder="1" applyAlignment="1">
      <alignment horizontal="center" vertical="top" wrapText="1"/>
    </xf>
    <xf numFmtId="2" fontId="4" fillId="0" borderId="2" xfId="2" applyNumberFormat="1" applyFont="1" applyFill="1" applyBorder="1" applyAlignment="1">
      <alignment horizontal="center" vertical="top" wrapText="1"/>
    </xf>
    <xf numFmtId="4" fontId="4" fillId="0" borderId="2" xfId="2" applyNumberFormat="1" applyFont="1" applyFill="1" applyBorder="1" applyAlignment="1">
      <alignment horizontal="center" vertical="top" wrapText="1"/>
    </xf>
    <xf numFmtId="3" fontId="4" fillId="0" borderId="2" xfId="2" applyNumberFormat="1" applyFont="1" applyFill="1" applyBorder="1" applyAlignment="1">
      <alignment horizontal="center" vertical="top"/>
    </xf>
    <xf numFmtId="3" fontId="4" fillId="0" borderId="1" xfId="2" applyNumberFormat="1" applyFont="1" applyFill="1" applyBorder="1" applyAlignment="1">
      <alignment horizontal="center" vertical="top"/>
    </xf>
    <xf numFmtId="0" fontId="4" fillId="0" borderId="12" xfId="2" applyFont="1" applyFill="1" applyBorder="1" applyAlignment="1">
      <alignment horizontal="left" vertical="top" wrapText="1"/>
    </xf>
    <xf numFmtId="0" fontId="4" fillId="0" borderId="8" xfId="2" applyFont="1" applyFill="1" applyBorder="1" applyAlignment="1">
      <alignment horizontal="left" vertical="top" wrapText="1"/>
    </xf>
    <xf numFmtId="0" fontId="4" fillId="0" borderId="9" xfId="2" applyFont="1" applyFill="1" applyBorder="1" applyAlignment="1">
      <alignment horizontal="left" vertical="top" wrapText="1"/>
    </xf>
    <xf numFmtId="0" fontId="2" fillId="0" borderId="4" xfId="2" applyFont="1" applyFill="1" applyBorder="1" applyAlignment="1">
      <alignment horizontal="left" vertical="top" wrapText="1"/>
    </xf>
    <xf numFmtId="0" fontId="2" fillId="0" borderId="5" xfId="2" applyFont="1" applyFill="1" applyBorder="1" applyAlignment="1">
      <alignment horizontal="left" vertical="top" wrapText="1"/>
    </xf>
    <xf numFmtId="0" fontId="2" fillId="0" borderId="6" xfId="2" applyFont="1" applyFill="1" applyBorder="1" applyAlignment="1">
      <alignment horizontal="left" vertical="top" wrapText="1"/>
    </xf>
    <xf numFmtId="0" fontId="4" fillId="0" borderId="4" xfId="2" applyFont="1" applyFill="1" applyBorder="1" applyAlignment="1">
      <alignment horizontal="left" wrapText="1"/>
    </xf>
    <xf numFmtId="0" fontId="4" fillId="0" borderId="6" xfId="2" applyFont="1" applyFill="1" applyBorder="1" applyAlignment="1">
      <alignment horizontal="left" wrapText="1"/>
    </xf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2" fillId="0" borderId="2" xfId="2" applyFont="1" applyFill="1" applyBorder="1" applyAlignment="1">
      <alignment horizontal="center" vertical="top" wrapText="1"/>
    </xf>
    <xf numFmtId="0" fontId="2" fillId="0" borderId="3" xfId="2" applyFont="1" applyFill="1" applyBorder="1" applyAlignment="1">
      <alignment horizontal="center" vertical="top" wrapText="1"/>
    </xf>
    <xf numFmtId="0" fontId="4" fillId="0" borderId="4" xfId="2" applyFont="1" applyFill="1" applyBorder="1" applyAlignment="1">
      <alignment horizontal="center" vertical="top" wrapText="1"/>
    </xf>
    <xf numFmtId="0" fontId="4" fillId="0" borderId="5" xfId="2" applyFont="1" applyFill="1" applyBorder="1" applyAlignment="1">
      <alignment horizontal="center" vertical="top" wrapText="1"/>
    </xf>
    <xf numFmtId="0" fontId="4" fillId="0" borderId="6" xfId="2" applyFont="1" applyFill="1" applyBorder="1" applyAlignment="1">
      <alignment horizontal="center" vertical="top" wrapText="1"/>
    </xf>
    <xf numFmtId="0" fontId="2" fillId="0" borderId="2" xfId="2" applyFont="1" applyFill="1" applyBorder="1" applyAlignment="1">
      <alignment horizontal="left" vertical="top" wrapText="1"/>
    </xf>
    <xf numFmtId="0" fontId="2" fillId="0" borderId="3" xfId="2" applyFont="1" applyFill="1" applyBorder="1" applyAlignment="1">
      <alignment horizontal="left" vertical="top" wrapText="1"/>
    </xf>
    <xf numFmtId="4" fontId="4" fillId="0" borderId="2" xfId="2" applyNumberFormat="1" applyFont="1" applyFill="1" applyBorder="1" applyAlignment="1">
      <alignment horizontal="center" vertical="top" wrapText="1"/>
    </xf>
    <xf numFmtId="4" fontId="4" fillId="0" borderId="3" xfId="2" applyNumberFormat="1" applyFont="1" applyFill="1" applyBorder="1" applyAlignment="1">
      <alignment horizontal="center" vertical="top" wrapText="1"/>
    </xf>
    <xf numFmtId="3" fontId="4" fillId="0" borderId="2" xfId="2" applyNumberFormat="1" applyFont="1" applyFill="1" applyBorder="1" applyAlignment="1">
      <alignment horizontal="center" vertical="top"/>
    </xf>
    <xf numFmtId="3" fontId="4" fillId="0" borderId="3" xfId="2" applyNumberFormat="1" applyFont="1" applyFill="1" applyBorder="1" applyAlignment="1">
      <alignment horizontal="center" vertical="top"/>
    </xf>
    <xf numFmtId="0" fontId="5" fillId="0" borderId="0" xfId="2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_Расчет индикаторов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4"/>
  <sheetViews>
    <sheetView tabSelected="1" view="pageBreakPreview" topLeftCell="A28" zoomScale="55" zoomScaleNormal="75" zoomScaleSheetLayoutView="55" workbookViewId="0">
      <selection activeCell="J34" sqref="J34"/>
    </sheetView>
  </sheetViews>
  <sheetFormatPr defaultRowHeight="14.4"/>
  <cols>
    <col min="1" max="1" width="6.6640625" customWidth="1"/>
    <col min="2" max="2" width="49.5546875" customWidth="1"/>
    <col min="3" max="3" width="49.88671875" customWidth="1"/>
    <col min="4" max="4" width="13.109375" customWidth="1"/>
    <col min="5" max="5" width="12.44140625" customWidth="1"/>
    <col min="6" max="6" width="11.88671875" customWidth="1"/>
    <col min="7" max="7" width="23.44140625" customWidth="1"/>
    <col min="8" max="8" width="19.109375" customWidth="1"/>
    <col min="9" max="9" width="19" customWidth="1"/>
    <col min="10" max="10" width="19.6640625" customWidth="1"/>
    <col min="11" max="11" width="19.88671875" customWidth="1"/>
  </cols>
  <sheetData>
    <row r="1" spans="1:11" ht="61.5" customHeight="1">
      <c r="A1" s="64" t="s">
        <v>50</v>
      </c>
      <c r="B1" s="65"/>
      <c r="C1" s="65"/>
      <c r="D1" s="65"/>
      <c r="E1" s="65"/>
      <c r="F1" s="65"/>
      <c r="G1" s="65"/>
      <c r="H1" s="65"/>
      <c r="I1" s="65"/>
      <c r="J1" s="65"/>
      <c r="K1" s="11"/>
    </row>
    <row r="2" spans="1:11" ht="21.75" customHeight="1">
      <c r="A2" s="64" t="s">
        <v>18</v>
      </c>
      <c r="B2" s="64"/>
      <c r="C2" s="64"/>
      <c r="D2" s="64"/>
      <c r="E2" s="64"/>
      <c r="F2" s="64"/>
      <c r="G2" s="64"/>
      <c r="H2" s="64"/>
      <c r="I2" s="64"/>
      <c r="J2" s="64"/>
      <c r="K2" s="64"/>
    </row>
    <row r="3" spans="1:11" ht="18">
      <c r="A3" s="1"/>
      <c r="B3" s="2"/>
      <c r="C3" s="2"/>
      <c r="D3" s="2"/>
      <c r="E3" s="2"/>
      <c r="F3" s="2"/>
      <c r="G3" s="2"/>
      <c r="H3" s="2"/>
      <c r="I3" s="2"/>
      <c r="J3" s="2"/>
      <c r="K3" s="3"/>
    </row>
    <row r="4" spans="1:11" ht="67.5" customHeight="1">
      <c r="A4" s="66" t="s">
        <v>0</v>
      </c>
      <c r="B4" s="69" t="s">
        <v>7</v>
      </c>
      <c r="C4" s="70" t="s">
        <v>8</v>
      </c>
      <c r="D4" s="71"/>
      <c r="E4" s="71"/>
      <c r="F4" s="72"/>
      <c r="G4" s="69" t="s">
        <v>9</v>
      </c>
      <c r="H4" s="73" t="s">
        <v>10</v>
      </c>
      <c r="I4" s="74"/>
      <c r="J4" s="69" t="s">
        <v>11</v>
      </c>
      <c r="K4" s="69" t="s">
        <v>12</v>
      </c>
    </row>
    <row r="5" spans="1:11" ht="18">
      <c r="A5" s="67"/>
      <c r="B5" s="69"/>
      <c r="C5" s="69" t="s">
        <v>1</v>
      </c>
      <c r="D5" s="69" t="s">
        <v>2</v>
      </c>
      <c r="E5" s="69" t="s">
        <v>3</v>
      </c>
      <c r="F5" s="69"/>
      <c r="G5" s="69"/>
      <c r="H5" s="75"/>
      <c r="I5" s="76"/>
      <c r="J5" s="69"/>
      <c r="K5" s="69"/>
    </row>
    <row r="6" spans="1:11" ht="159.75" customHeight="1">
      <c r="A6" s="68"/>
      <c r="B6" s="69"/>
      <c r="C6" s="69"/>
      <c r="D6" s="69"/>
      <c r="E6" s="4" t="s">
        <v>6</v>
      </c>
      <c r="F6" s="4" t="s">
        <v>5</v>
      </c>
      <c r="G6" s="69"/>
      <c r="H6" s="4" t="s">
        <v>6</v>
      </c>
      <c r="I6" s="4" t="s">
        <v>5</v>
      </c>
      <c r="J6" s="69"/>
      <c r="K6" s="69"/>
    </row>
    <row r="7" spans="1:11" ht="18">
      <c r="A7" s="5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6">
        <v>7</v>
      </c>
      <c r="H7" s="6">
        <v>8</v>
      </c>
      <c r="I7" s="6">
        <v>9</v>
      </c>
      <c r="J7" s="6">
        <v>10</v>
      </c>
      <c r="K7" s="6">
        <v>11</v>
      </c>
    </row>
    <row r="8" spans="1:11" ht="41.25" customHeight="1">
      <c r="A8" s="50" t="s">
        <v>19</v>
      </c>
      <c r="B8" s="51"/>
      <c r="C8" s="51"/>
      <c r="D8" s="51"/>
      <c r="E8" s="51"/>
      <c r="F8" s="51"/>
      <c r="G8" s="51"/>
      <c r="H8" s="51"/>
      <c r="I8" s="51"/>
      <c r="J8" s="51"/>
      <c r="K8" s="52"/>
    </row>
    <row r="9" spans="1:11" ht="21.75" customHeight="1">
      <c r="A9" s="50" t="s">
        <v>31</v>
      </c>
      <c r="B9" s="51"/>
      <c r="C9" s="51"/>
      <c r="D9" s="51"/>
      <c r="E9" s="51"/>
      <c r="F9" s="51"/>
      <c r="G9" s="51"/>
      <c r="H9" s="51"/>
      <c r="I9" s="51"/>
      <c r="J9" s="51"/>
      <c r="K9" s="52"/>
    </row>
    <row r="10" spans="1:11" ht="24" customHeight="1">
      <c r="A10" s="50" t="s">
        <v>16</v>
      </c>
      <c r="B10" s="51"/>
      <c r="C10" s="51"/>
      <c r="D10" s="51"/>
      <c r="E10" s="51"/>
      <c r="F10" s="51"/>
      <c r="G10" s="51"/>
      <c r="H10" s="51"/>
      <c r="I10" s="51"/>
      <c r="J10" s="51"/>
      <c r="K10" s="52"/>
    </row>
    <row r="11" spans="1:11" ht="84.75" customHeight="1">
      <c r="A11" s="29">
        <v>1</v>
      </c>
      <c r="B11" s="26" t="s">
        <v>20</v>
      </c>
      <c r="C11" s="31" t="s">
        <v>22</v>
      </c>
      <c r="D11" s="15" t="s">
        <v>4</v>
      </c>
      <c r="E11" s="15">
        <v>0.2</v>
      </c>
      <c r="F11" s="15">
        <v>0.2</v>
      </c>
      <c r="G11" s="19">
        <f>F11/E11*100</f>
        <v>100</v>
      </c>
      <c r="H11" s="30">
        <v>3740.28</v>
      </c>
      <c r="I11" s="39">
        <v>3740.28</v>
      </c>
      <c r="J11" s="27">
        <f>I11/H11*100</f>
        <v>100</v>
      </c>
      <c r="K11" s="28" t="s">
        <v>44</v>
      </c>
    </row>
    <row r="12" spans="1:11" ht="65.25" customHeight="1">
      <c r="A12" s="25">
        <v>2</v>
      </c>
      <c r="B12" s="32" t="s">
        <v>51</v>
      </c>
      <c r="C12" s="12" t="s">
        <v>21</v>
      </c>
      <c r="D12" s="13" t="s">
        <v>23</v>
      </c>
      <c r="E12" s="13">
        <v>2</v>
      </c>
      <c r="F12" s="13">
        <v>2</v>
      </c>
      <c r="G12" s="33">
        <v>100</v>
      </c>
      <c r="H12" s="8">
        <v>29200</v>
      </c>
      <c r="I12" s="8">
        <v>29200</v>
      </c>
      <c r="J12" s="41">
        <v>100</v>
      </c>
      <c r="K12" s="34"/>
    </row>
    <row r="13" spans="1:11" ht="24.75" customHeight="1">
      <c r="A13" s="55" t="s">
        <v>17</v>
      </c>
      <c r="B13" s="56"/>
      <c r="C13" s="56"/>
      <c r="D13" s="56"/>
      <c r="E13" s="56"/>
      <c r="F13" s="56"/>
      <c r="G13" s="56"/>
      <c r="H13" s="56"/>
      <c r="I13" s="56"/>
      <c r="J13" s="56"/>
      <c r="K13" s="57"/>
    </row>
    <row r="14" spans="1:11" ht="65.25" customHeight="1">
      <c r="A14" s="53">
        <v>3</v>
      </c>
      <c r="B14" s="58" t="s">
        <v>27</v>
      </c>
      <c r="C14" s="12" t="s">
        <v>24</v>
      </c>
      <c r="D14" s="13" t="s">
        <v>26</v>
      </c>
      <c r="E14" s="13">
        <v>1</v>
      </c>
      <c r="F14" s="13">
        <v>1</v>
      </c>
      <c r="G14" s="33">
        <f>F14/E14*100</f>
        <v>100</v>
      </c>
      <c r="H14" s="60">
        <v>11835603.130000001</v>
      </c>
      <c r="I14" s="60">
        <v>11835604.130000001</v>
      </c>
      <c r="J14" s="62">
        <f>I14/H14*100</f>
        <v>100.00000844908357</v>
      </c>
      <c r="K14" s="34" t="s">
        <v>44</v>
      </c>
    </row>
    <row r="15" spans="1:11" ht="65.25" customHeight="1">
      <c r="A15" s="54"/>
      <c r="B15" s="59"/>
      <c r="C15" s="12" t="s">
        <v>25</v>
      </c>
      <c r="D15" s="13" t="s">
        <v>4</v>
      </c>
      <c r="E15" s="13">
        <v>30</v>
      </c>
      <c r="F15" s="13">
        <v>33</v>
      </c>
      <c r="G15" s="33">
        <v>100</v>
      </c>
      <c r="H15" s="61"/>
      <c r="I15" s="61"/>
      <c r="J15" s="63"/>
      <c r="K15" s="34" t="s">
        <v>44</v>
      </c>
    </row>
    <row r="16" spans="1:11" ht="65.25" customHeight="1">
      <c r="A16" s="25">
        <v>4</v>
      </c>
      <c r="B16" s="32" t="s">
        <v>28</v>
      </c>
      <c r="C16" s="12" t="s">
        <v>29</v>
      </c>
      <c r="D16" s="13" t="s">
        <v>4</v>
      </c>
      <c r="E16" s="13">
        <v>100</v>
      </c>
      <c r="F16" s="13">
        <v>100</v>
      </c>
      <c r="G16" s="33">
        <f>F16/E16*100</f>
        <v>100</v>
      </c>
      <c r="H16" s="8">
        <v>116191.22</v>
      </c>
      <c r="I16" s="8">
        <v>116191.22</v>
      </c>
      <c r="J16" s="27">
        <f>I16/H16*100</f>
        <v>100</v>
      </c>
      <c r="K16" s="34" t="s">
        <v>44</v>
      </c>
    </row>
    <row r="17" spans="1:11" ht="39" customHeight="1">
      <c r="A17" s="45" t="s">
        <v>48</v>
      </c>
      <c r="B17" s="46"/>
      <c r="C17" s="46"/>
      <c r="D17" s="46"/>
      <c r="E17" s="46"/>
      <c r="F17" s="47"/>
      <c r="G17" s="19">
        <f>((G14+G15+G16)/3+(G11+G12))/(2+1)</f>
        <v>100</v>
      </c>
      <c r="H17" s="48" t="s">
        <v>45</v>
      </c>
      <c r="I17" s="49"/>
      <c r="J17" s="37">
        <f>(I11+I12+I14+I16)/(H11+H12+H14+H16)*100</f>
        <v>100.00000834394778</v>
      </c>
      <c r="K17" s="18" t="s">
        <v>44</v>
      </c>
    </row>
    <row r="18" spans="1:11" ht="19.5" customHeight="1">
      <c r="A18" s="50" t="s">
        <v>30</v>
      </c>
      <c r="B18" s="51"/>
      <c r="C18" s="51"/>
      <c r="D18" s="51"/>
      <c r="E18" s="51"/>
      <c r="F18" s="51"/>
      <c r="G18" s="51"/>
      <c r="H18" s="51"/>
      <c r="I18" s="51"/>
      <c r="J18" s="51"/>
      <c r="K18" s="52"/>
    </row>
    <row r="19" spans="1:11" ht="19.5" customHeight="1">
      <c r="A19" s="50" t="s">
        <v>16</v>
      </c>
      <c r="B19" s="51"/>
      <c r="C19" s="51"/>
      <c r="D19" s="51"/>
      <c r="E19" s="51"/>
      <c r="F19" s="51"/>
      <c r="G19" s="51"/>
      <c r="H19" s="51"/>
      <c r="I19" s="51"/>
      <c r="J19" s="51"/>
      <c r="K19" s="52"/>
    </row>
    <row r="20" spans="1:11" ht="86.25" customHeight="1">
      <c r="A20" s="23">
        <v>1</v>
      </c>
      <c r="B20" s="22" t="s">
        <v>32</v>
      </c>
      <c r="C20" s="14" t="s">
        <v>39</v>
      </c>
      <c r="D20" s="15" t="s">
        <v>26</v>
      </c>
      <c r="E20" s="15">
        <v>1.5</v>
      </c>
      <c r="F20" s="15">
        <v>1.5</v>
      </c>
      <c r="G20" s="19">
        <f t="shared" ref="G20:G31" si="0">F20/E20*100</f>
        <v>100</v>
      </c>
      <c r="H20" s="16">
        <v>44286538</v>
      </c>
      <c r="I20" s="39">
        <v>44286538</v>
      </c>
      <c r="J20" s="20">
        <f t="shared" ref="J20:J32" si="1">I20/H20*100</f>
        <v>100</v>
      </c>
      <c r="K20" s="17" t="s">
        <v>44</v>
      </c>
    </row>
    <row r="21" spans="1:11" ht="100.5" customHeight="1">
      <c r="A21" s="23">
        <v>2</v>
      </c>
      <c r="B21" s="22" t="s">
        <v>33</v>
      </c>
      <c r="C21" s="14" t="s">
        <v>40</v>
      </c>
      <c r="D21" s="15" t="s">
        <v>41</v>
      </c>
      <c r="E21" s="15">
        <v>93.88</v>
      </c>
      <c r="F21" s="15">
        <v>93.88</v>
      </c>
      <c r="G21" s="19">
        <f t="shared" si="0"/>
        <v>100</v>
      </c>
      <c r="H21" s="16">
        <v>3865468.01</v>
      </c>
      <c r="I21" s="39">
        <v>3865468.01</v>
      </c>
      <c r="J21" s="36">
        <f t="shared" si="1"/>
        <v>100</v>
      </c>
      <c r="K21" s="17" t="s">
        <v>44</v>
      </c>
    </row>
    <row r="22" spans="1:11" ht="68.25" customHeight="1">
      <c r="A22" s="23">
        <v>3</v>
      </c>
      <c r="B22" s="21" t="s">
        <v>34</v>
      </c>
      <c r="C22" s="35" t="s">
        <v>38</v>
      </c>
      <c r="D22" s="15" t="s">
        <v>42</v>
      </c>
      <c r="E22" s="15">
        <v>100</v>
      </c>
      <c r="F22" s="15">
        <v>100</v>
      </c>
      <c r="G22" s="19">
        <f t="shared" si="0"/>
        <v>100</v>
      </c>
      <c r="H22" s="16">
        <v>11000</v>
      </c>
      <c r="I22" s="39">
        <v>11000</v>
      </c>
      <c r="J22" s="36">
        <f t="shared" si="1"/>
        <v>100</v>
      </c>
      <c r="K22" s="17" t="s">
        <v>44</v>
      </c>
    </row>
    <row r="23" spans="1:11" ht="68.25" customHeight="1">
      <c r="A23" s="25">
        <v>4</v>
      </c>
      <c r="B23" s="22" t="s">
        <v>35</v>
      </c>
      <c r="C23" s="35" t="s">
        <v>38</v>
      </c>
      <c r="D23" s="15" t="s">
        <v>42</v>
      </c>
      <c r="E23" s="13">
        <v>100</v>
      </c>
      <c r="F23" s="13">
        <v>100</v>
      </c>
      <c r="G23" s="19">
        <f t="shared" si="0"/>
        <v>100</v>
      </c>
      <c r="H23" s="8">
        <v>9000</v>
      </c>
      <c r="I23" s="8">
        <v>9000</v>
      </c>
      <c r="J23" s="36">
        <f t="shared" si="1"/>
        <v>100</v>
      </c>
      <c r="K23" s="7" t="s">
        <v>44</v>
      </c>
    </row>
    <row r="24" spans="1:11" ht="99.75" customHeight="1">
      <c r="A24" s="25">
        <v>5</v>
      </c>
      <c r="B24" s="22" t="s">
        <v>59</v>
      </c>
      <c r="C24" s="35" t="s">
        <v>52</v>
      </c>
      <c r="D24" s="15" t="s">
        <v>26</v>
      </c>
      <c r="E24" s="13">
        <v>3</v>
      </c>
      <c r="F24" s="13">
        <v>3</v>
      </c>
      <c r="G24" s="19">
        <v>100</v>
      </c>
      <c r="H24" s="8">
        <v>345890</v>
      </c>
      <c r="I24" s="8">
        <v>345890</v>
      </c>
      <c r="J24" s="36">
        <f t="shared" si="1"/>
        <v>100</v>
      </c>
      <c r="K24" s="7" t="s">
        <v>44</v>
      </c>
    </row>
    <row r="25" spans="1:11" ht="87" customHeight="1">
      <c r="A25" s="25">
        <v>6</v>
      </c>
      <c r="B25" s="22" t="s">
        <v>60</v>
      </c>
      <c r="C25" s="35" t="s">
        <v>53</v>
      </c>
      <c r="D25" s="13" t="s">
        <v>43</v>
      </c>
      <c r="E25" s="13">
        <v>0</v>
      </c>
      <c r="F25" s="13">
        <v>0</v>
      </c>
      <c r="G25" s="19">
        <v>100</v>
      </c>
      <c r="H25" s="8">
        <v>3913768.53</v>
      </c>
      <c r="I25" s="8">
        <v>3913768.53</v>
      </c>
      <c r="J25" s="36">
        <f t="shared" si="1"/>
        <v>100</v>
      </c>
      <c r="K25" s="7" t="s">
        <v>44</v>
      </c>
    </row>
    <row r="26" spans="1:11" ht="84.75" customHeight="1">
      <c r="A26" s="25">
        <v>7</v>
      </c>
      <c r="B26" s="22" t="s">
        <v>61</v>
      </c>
      <c r="C26" s="35" t="s">
        <v>37</v>
      </c>
      <c r="D26" s="13" t="s">
        <v>42</v>
      </c>
      <c r="E26" s="13">
        <v>100</v>
      </c>
      <c r="F26" s="13">
        <v>100</v>
      </c>
      <c r="G26" s="19">
        <f t="shared" si="0"/>
        <v>100</v>
      </c>
      <c r="H26" s="8">
        <v>5500000</v>
      </c>
      <c r="I26" s="8">
        <v>5500000</v>
      </c>
      <c r="J26" s="36">
        <f t="shared" si="1"/>
        <v>100</v>
      </c>
      <c r="K26" s="7" t="s">
        <v>44</v>
      </c>
    </row>
    <row r="27" spans="1:11" ht="49.5" customHeight="1">
      <c r="A27" s="25">
        <v>8</v>
      </c>
      <c r="B27" s="22" t="s">
        <v>62</v>
      </c>
      <c r="C27" s="35" t="s">
        <v>54</v>
      </c>
      <c r="D27" s="13" t="s">
        <v>26</v>
      </c>
      <c r="E27" s="13">
        <v>7</v>
      </c>
      <c r="F27" s="13">
        <v>7</v>
      </c>
      <c r="G27" s="19">
        <f t="shared" si="0"/>
        <v>100</v>
      </c>
      <c r="H27" s="8">
        <v>1398150.61</v>
      </c>
      <c r="I27" s="8">
        <v>1398150.61</v>
      </c>
      <c r="J27" s="36">
        <f t="shared" si="1"/>
        <v>100</v>
      </c>
      <c r="K27" s="7" t="s">
        <v>44</v>
      </c>
    </row>
    <row r="28" spans="1:11" ht="49.5" customHeight="1">
      <c r="A28" s="25">
        <v>9</v>
      </c>
      <c r="B28" s="22" t="s">
        <v>63</v>
      </c>
      <c r="C28" s="35" t="s">
        <v>56</v>
      </c>
      <c r="D28" s="13" t="s">
        <v>26</v>
      </c>
      <c r="E28" s="13">
        <v>1</v>
      </c>
      <c r="F28" s="13">
        <v>1</v>
      </c>
      <c r="G28" s="19">
        <f t="shared" si="0"/>
        <v>100</v>
      </c>
      <c r="H28" s="8">
        <v>50000</v>
      </c>
      <c r="I28" s="8">
        <v>50000</v>
      </c>
      <c r="J28" s="36">
        <f t="shared" si="1"/>
        <v>100</v>
      </c>
      <c r="K28" s="7" t="s">
        <v>44</v>
      </c>
    </row>
    <row r="29" spans="1:11" ht="70.5" customHeight="1">
      <c r="A29" s="25">
        <v>10</v>
      </c>
      <c r="B29" s="22" t="s">
        <v>55</v>
      </c>
      <c r="C29" s="35" t="s">
        <v>36</v>
      </c>
      <c r="D29" s="13" t="s">
        <v>43</v>
      </c>
      <c r="E29" s="13">
        <v>0</v>
      </c>
      <c r="F29" s="13">
        <v>0</v>
      </c>
      <c r="G29" s="19">
        <v>100</v>
      </c>
      <c r="H29" s="8">
        <v>1565100</v>
      </c>
      <c r="I29" s="8">
        <v>1565100</v>
      </c>
      <c r="J29" s="36">
        <f t="shared" si="1"/>
        <v>100</v>
      </c>
      <c r="K29" s="7" t="s">
        <v>44</v>
      </c>
    </row>
    <row r="30" spans="1:11" ht="70.5" customHeight="1">
      <c r="A30" s="25">
        <v>11</v>
      </c>
      <c r="B30" s="22" t="s">
        <v>64</v>
      </c>
      <c r="C30" s="35" t="s">
        <v>57</v>
      </c>
      <c r="D30" s="13" t="s">
        <v>26</v>
      </c>
      <c r="E30" s="13">
        <v>14</v>
      </c>
      <c r="F30" s="13">
        <v>14</v>
      </c>
      <c r="G30" s="19">
        <f t="shared" si="0"/>
        <v>100</v>
      </c>
      <c r="H30" s="8">
        <v>571421.9</v>
      </c>
      <c r="I30" s="8">
        <v>571421.9</v>
      </c>
      <c r="J30" s="40">
        <f t="shared" si="1"/>
        <v>100</v>
      </c>
      <c r="K30" s="7" t="s">
        <v>44</v>
      </c>
    </row>
    <row r="31" spans="1:11" ht="70.5" customHeight="1">
      <c r="A31" s="25">
        <v>12</v>
      </c>
      <c r="B31" s="22" t="s">
        <v>65</v>
      </c>
      <c r="C31" s="35" t="s">
        <v>37</v>
      </c>
      <c r="D31" s="13" t="s">
        <v>42</v>
      </c>
      <c r="E31" s="13">
        <v>100</v>
      </c>
      <c r="F31" s="13">
        <v>100</v>
      </c>
      <c r="G31" s="19">
        <f t="shared" si="0"/>
        <v>100</v>
      </c>
      <c r="H31" s="8">
        <v>105000</v>
      </c>
      <c r="I31" s="8">
        <v>105000</v>
      </c>
      <c r="J31" s="40">
        <f t="shared" si="1"/>
        <v>100</v>
      </c>
      <c r="K31" s="7" t="s">
        <v>44</v>
      </c>
    </row>
    <row r="32" spans="1:11" ht="70.5" customHeight="1">
      <c r="A32" s="25">
        <v>13</v>
      </c>
      <c r="B32" s="22" t="s">
        <v>66</v>
      </c>
      <c r="C32" s="35" t="s">
        <v>58</v>
      </c>
      <c r="D32" s="13" t="s">
        <v>43</v>
      </c>
      <c r="E32" s="13">
        <v>0</v>
      </c>
      <c r="F32" s="13">
        <v>0</v>
      </c>
      <c r="G32" s="33">
        <v>100</v>
      </c>
      <c r="H32" s="8">
        <v>2667931.29</v>
      </c>
      <c r="I32" s="8">
        <v>2667931.29</v>
      </c>
      <c r="J32" s="40">
        <f t="shared" si="1"/>
        <v>100</v>
      </c>
      <c r="K32" s="7" t="s">
        <v>44</v>
      </c>
    </row>
    <row r="33" spans="1:11" ht="38.25" customHeight="1">
      <c r="A33" s="45" t="s">
        <v>49</v>
      </c>
      <c r="B33" s="46"/>
      <c r="C33" s="46"/>
      <c r="D33" s="46"/>
      <c r="E33" s="46"/>
      <c r="F33" s="47"/>
      <c r="G33" s="38">
        <f>(G20+G21+G22+G23+G24+G25+G26+G27+G28+G29+G30+G31+G32)/13</f>
        <v>100</v>
      </c>
      <c r="H33" s="48" t="s">
        <v>14</v>
      </c>
      <c r="I33" s="49"/>
      <c r="J33" s="38">
        <f>(I20+I21+I22+I23+I24+I25+I26+I27+I28+I29+I30+I31+I32)/(H20+H21+H22+H23+H24+H25+H26+H27+H28+H29+H30+H31+H32)*100</f>
        <v>100</v>
      </c>
      <c r="K33" s="18" t="s">
        <v>44</v>
      </c>
    </row>
    <row r="34" spans="1:11" ht="36.75" customHeight="1">
      <c r="A34" s="45" t="s">
        <v>46</v>
      </c>
      <c r="B34" s="46"/>
      <c r="C34" s="46"/>
      <c r="D34" s="46"/>
      <c r="E34" s="46"/>
      <c r="F34" s="47"/>
      <c r="G34" s="38">
        <f>(G17+G33)/2</f>
        <v>100</v>
      </c>
      <c r="H34" s="48" t="s">
        <v>15</v>
      </c>
      <c r="I34" s="49"/>
      <c r="J34" s="38">
        <f>(J17+J33)/2</f>
        <v>100.0000041719739</v>
      </c>
      <c r="K34" s="24" t="s">
        <v>44</v>
      </c>
    </row>
    <row r="35" spans="1:11" ht="42.75" customHeight="1">
      <c r="A35" s="45" t="s">
        <v>47</v>
      </c>
      <c r="B35" s="46"/>
      <c r="C35" s="46"/>
      <c r="D35" s="46"/>
      <c r="E35" s="46"/>
      <c r="F35" s="46"/>
      <c r="G35" s="46"/>
      <c r="H35" s="46"/>
      <c r="I35" s="46"/>
      <c r="J35" s="47"/>
      <c r="K35" s="7">
        <f>G34*0.8+J34*0.2</f>
        <v>100.00000083439478</v>
      </c>
    </row>
    <row r="36" spans="1:11" ht="36.75" customHeight="1">
      <c r="A36" s="42" t="s">
        <v>13</v>
      </c>
      <c r="B36" s="43"/>
      <c r="C36" s="43"/>
      <c r="D36" s="43"/>
      <c r="E36" s="43"/>
      <c r="F36" s="43"/>
      <c r="G36" s="43"/>
      <c r="H36" s="43"/>
      <c r="I36" s="43"/>
      <c r="J36" s="44"/>
      <c r="K36" s="8">
        <f>K35</f>
        <v>100.00000083439478</v>
      </c>
    </row>
    <row r="37" spans="1:11" ht="23.25" customHeight="1">
      <c r="A37" s="9"/>
      <c r="B37" s="10"/>
      <c r="C37" s="10"/>
      <c r="D37" s="10"/>
      <c r="E37" s="10"/>
      <c r="F37" s="10"/>
      <c r="G37" s="10"/>
      <c r="H37" s="10"/>
      <c r="I37" s="10"/>
      <c r="J37" s="10"/>
      <c r="K37" s="10"/>
    </row>
    <row r="38" spans="1:11" ht="23.25" customHeight="1">
      <c r="A38" s="9"/>
      <c r="B38" s="10"/>
      <c r="C38" s="10"/>
      <c r="D38" s="10"/>
      <c r="E38" s="10"/>
      <c r="F38" s="10"/>
      <c r="G38" s="10"/>
      <c r="H38" s="10"/>
      <c r="I38" s="10"/>
      <c r="J38" s="10"/>
      <c r="K38" s="10"/>
    </row>
    <row r="39" spans="1:11" ht="66.75" customHeight="1">
      <c r="A39" s="9"/>
      <c r="B39" s="10"/>
      <c r="C39" s="10"/>
      <c r="D39" s="10"/>
      <c r="E39" s="10"/>
      <c r="F39" s="10"/>
      <c r="G39" s="10"/>
      <c r="H39" s="10"/>
      <c r="I39" s="10"/>
      <c r="J39" s="10"/>
      <c r="K39" s="10"/>
    </row>
    <row r="40" spans="1:11" ht="51" customHeight="1"/>
    <row r="41" spans="1:11" ht="54.75" customHeight="1"/>
    <row r="42" spans="1:11" ht="34.5" customHeight="1"/>
    <row r="43" spans="1:11" ht="33.75" customHeight="1"/>
    <row r="44" spans="1:11" ht="33.75" customHeight="1"/>
    <row r="45" spans="1:11" ht="51" customHeight="1"/>
    <row r="46" spans="1:11" ht="21" customHeight="1"/>
    <row r="47" spans="1:11" ht="100.5" customHeight="1"/>
    <row r="48" spans="1:11" ht="33.75" customHeight="1"/>
    <row r="49" ht="54" customHeight="1"/>
    <row r="50" ht="35.25" customHeight="1"/>
    <row r="51" ht="23.25" customHeight="1"/>
    <row r="52" ht="39" customHeight="1"/>
    <row r="53" ht="39" customHeight="1"/>
    <row r="54" ht="39" customHeight="1"/>
  </sheetData>
  <mergeCells count="31">
    <mergeCell ref="A1:J1"/>
    <mergeCell ref="A4:A6"/>
    <mergeCell ref="B4:B6"/>
    <mergeCell ref="C4:F4"/>
    <mergeCell ref="G4:G6"/>
    <mergeCell ref="E5:F5"/>
    <mergeCell ref="D5:D6"/>
    <mergeCell ref="C5:C6"/>
    <mergeCell ref="J4:J6"/>
    <mergeCell ref="H4:I5"/>
    <mergeCell ref="A2:K2"/>
    <mergeCell ref="K4:K6"/>
    <mergeCell ref="A8:K8"/>
    <mergeCell ref="A9:K9"/>
    <mergeCell ref="A10:K10"/>
    <mergeCell ref="A19:K19"/>
    <mergeCell ref="A14:A15"/>
    <mergeCell ref="A13:K13"/>
    <mergeCell ref="B14:B15"/>
    <mergeCell ref="A17:F17"/>
    <mergeCell ref="H17:I17"/>
    <mergeCell ref="A18:K18"/>
    <mergeCell ref="H14:H15"/>
    <mergeCell ref="I14:I15"/>
    <mergeCell ref="J14:J15"/>
    <mergeCell ref="A36:J36"/>
    <mergeCell ref="A33:F33"/>
    <mergeCell ref="H33:I33"/>
    <mergeCell ref="A34:F34"/>
    <mergeCell ref="H34:I34"/>
    <mergeCell ref="A35:J35"/>
  </mergeCells>
  <phoneticPr fontId="3" type="noConversion"/>
  <pageMargins left="0.51181102362204722" right="0.31496062992125984" top="0.47244094488188981" bottom="0.23622047244094491" header="0.31496062992125984" footer="0.15748031496062992"/>
  <pageSetup paperSize="9" scale="45" orientation="landscape" r:id="rId1"/>
  <headerFooter alignWithMargins="0"/>
  <rowBreaks count="1" manualBreakCount="1">
    <brk id="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</vt:lpstr>
    </vt:vector>
  </TitlesOfParts>
  <Company>КФиК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мю</dc:creator>
  <cp:lastModifiedBy>Татьяна</cp:lastModifiedBy>
  <cp:lastPrinted>2024-04-17T08:46:51Z</cp:lastPrinted>
  <dcterms:created xsi:type="dcterms:W3CDTF">2011-02-09T02:44:53Z</dcterms:created>
  <dcterms:modified xsi:type="dcterms:W3CDTF">2024-04-17T10:05:06Z</dcterms:modified>
</cp:coreProperties>
</file>