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320" windowHeight="7695"/>
  </bookViews>
  <sheets>
    <sheet name="МП" sheetId="3" r:id="rId1"/>
  </sheets>
  <definedNames>
    <definedName name="_xlnm.Print_Titles" localSheetId="0">МП!$13:$13</definedName>
    <definedName name="_xlnm.Print_Area" localSheetId="0">МП!$A$1:$W$102</definedName>
  </definedNames>
  <calcPr calcId="125725"/>
</workbook>
</file>

<file path=xl/calcChain.xml><?xml version="1.0" encoding="utf-8"?>
<calcChain xmlns="http://schemas.openxmlformats.org/spreadsheetml/2006/main">
  <c r="K68" i="3"/>
  <c r="L68"/>
  <c r="K69"/>
  <c r="L69"/>
  <c r="M69"/>
  <c r="K70"/>
  <c r="L70"/>
  <c r="M70"/>
  <c r="M68" s="1"/>
  <c r="K71"/>
  <c r="L71"/>
  <c r="M71"/>
  <c r="K72"/>
  <c r="L72"/>
  <c r="M72"/>
  <c r="J72"/>
  <c r="J71"/>
  <c r="J70"/>
  <c r="J69"/>
  <c r="K48"/>
  <c r="L48"/>
  <c r="M48"/>
  <c r="K49"/>
  <c r="L49"/>
  <c r="M49"/>
  <c r="K50"/>
  <c r="L50"/>
  <c r="M50"/>
  <c r="K51"/>
  <c r="L51"/>
  <c r="M51"/>
  <c r="K52"/>
  <c r="L52"/>
  <c r="M52"/>
  <c r="J52"/>
  <c r="J51"/>
  <c r="J50"/>
  <c r="J49"/>
  <c r="J48"/>
  <c r="K19"/>
  <c r="K18"/>
  <c r="T13"/>
  <c r="U13" s="1"/>
  <c r="V13" s="1"/>
  <c r="W13" s="1"/>
  <c r="H68"/>
  <c r="I68"/>
  <c r="G63"/>
  <c r="H63"/>
  <c r="I63"/>
  <c r="J63"/>
  <c r="K63"/>
  <c r="G58"/>
  <c r="H58"/>
  <c r="I58"/>
  <c r="J58"/>
  <c r="K58"/>
  <c r="G48"/>
  <c r="H48"/>
  <c r="I48"/>
  <c r="G53"/>
  <c r="H53"/>
  <c r="I53"/>
  <c r="J53"/>
  <c r="K53"/>
  <c r="J19"/>
  <c r="K23"/>
  <c r="J20"/>
  <c r="J100" s="1"/>
  <c r="L25"/>
  <c r="L20" s="1"/>
  <c r="J23"/>
  <c r="K24"/>
  <c r="K25"/>
  <c r="K20" s="1"/>
  <c r="J25"/>
  <c r="J24"/>
  <c r="K38"/>
  <c r="K39"/>
  <c r="J38"/>
  <c r="J39"/>
  <c r="L39"/>
  <c r="K43"/>
  <c r="J43"/>
  <c r="L43"/>
  <c r="J33"/>
  <c r="K33"/>
  <c r="J28"/>
  <c r="K28"/>
  <c r="I28"/>
  <c r="L28"/>
  <c r="J76"/>
  <c r="K76"/>
  <c r="J77"/>
  <c r="J94" s="1"/>
  <c r="K77"/>
  <c r="K94" s="1"/>
  <c r="J78"/>
  <c r="K78"/>
  <c r="J79"/>
  <c r="K79"/>
  <c r="J80"/>
  <c r="J97" s="1"/>
  <c r="J102" s="1"/>
  <c r="K80"/>
  <c r="K97" s="1"/>
  <c r="K102" s="1"/>
  <c r="G84"/>
  <c r="J81"/>
  <c r="K81"/>
  <c r="J95"/>
  <c r="K95"/>
  <c r="J96"/>
  <c r="K96"/>
  <c r="J101"/>
  <c r="K101"/>
  <c r="J22"/>
  <c r="F22" s="1"/>
  <c r="K22"/>
  <c r="G22" s="1"/>
  <c r="I22"/>
  <c r="F21"/>
  <c r="G21"/>
  <c r="J21"/>
  <c r="K21"/>
  <c r="L13"/>
  <c r="M13" s="1"/>
  <c r="N13" s="1"/>
  <c r="O13" s="1"/>
  <c r="P13" s="1"/>
  <c r="Q13" s="1"/>
  <c r="R13" s="1"/>
  <c r="S13" s="1"/>
  <c r="J13"/>
  <c r="K13" s="1"/>
  <c r="I13"/>
  <c r="I95"/>
  <c r="I97"/>
  <c r="F83"/>
  <c r="F78" s="1"/>
  <c r="F95" s="1"/>
  <c r="F82"/>
  <c r="F77" s="1"/>
  <c r="F94" s="1"/>
  <c r="I81"/>
  <c r="I76" s="1"/>
  <c r="G82"/>
  <c r="G83"/>
  <c r="G85"/>
  <c r="H77"/>
  <c r="H94" s="1"/>
  <c r="H99" s="1"/>
  <c r="I77"/>
  <c r="I94" s="1"/>
  <c r="I99" s="1"/>
  <c r="L77"/>
  <c r="L94" s="1"/>
  <c r="M77"/>
  <c r="M94" s="1"/>
  <c r="H78"/>
  <c r="H95" s="1"/>
  <c r="I78"/>
  <c r="L78"/>
  <c r="L95" s="1"/>
  <c r="M78"/>
  <c r="M95" s="1"/>
  <c r="H79"/>
  <c r="H96" s="1"/>
  <c r="I79"/>
  <c r="I96" s="1"/>
  <c r="L79"/>
  <c r="L96" s="1"/>
  <c r="M79"/>
  <c r="M96" s="1"/>
  <c r="H80"/>
  <c r="H97" s="1"/>
  <c r="I80"/>
  <c r="L80"/>
  <c r="L97" s="1"/>
  <c r="M80"/>
  <c r="M97" s="1"/>
  <c r="F80"/>
  <c r="F97" s="1"/>
  <c r="F79"/>
  <c r="F96" s="1"/>
  <c r="H81"/>
  <c r="L81"/>
  <c r="L76" s="1"/>
  <c r="M81"/>
  <c r="G29"/>
  <c r="G24" s="1"/>
  <c r="M39"/>
  <c r="M38" s="1"/>
  <c r="F39"/>
  <c r="F38" s="1"/>
  <c r="F64"/>
  <c r="F63" s="1"/>
  <c r="F59"/>
  <c r="F58" s="1"/>
  <c r="F54"/>
  <c r="F53" s="1"/>
  <c r="F49"/>
  <c r="F48" s="1"/>
  <c r="F44"/>
  <c r="F43" s="1"/>
  <c r="F29"/>
  <c r="F34"/>
  <c r="H24"/>
  <c r="I24"/>
  <c r="L24"/>
  <c r="M24"/>
  <c r="H25"/>
  <c r="H20" s="1"/>
  <c r="I25"/>
  <c r="I20" s="1"/>
  <c r="M25"/>
  <c r="M20" s="1"/>
  <c r="G26"/>
  <c r="G71" s="1"/>
  <c r="H26"/>
  <c r="H21" s="1"/>
  <c r="I26"/>
  <c r="I21" s="1"/>
  <c r="L26"/>
  <c r="L21" s="1"/>
  <c r="M26"/>
  <c r="M21" s="1"/>
  <c r="G27"/>
  <c r="H27"/>
  <c r="H22" s="1"/>
  <c r="I27"/>
  <c r="L27"/>
  <c r="L22" s="1"/>
  <c r="M27"/>
  <c r="M22" s="1"/>
  <c r="G35"/>
  <c r="G33" s="1"/>
  <c r="F35"/>
  <c r="H33"/>
  <c r="I33"/>
  <c r="L33"/>
  <c r="M33"/>
  <c r="G30"/>
  <c r="F30"/>
  <c r="M28"/>
  <c r="H28"/>
  <c r="Q65"/>
  <c r="P65"/>
  <c r="Q63"/>
  <c r="P63"/>
  <c r="Q61"/>
  <c r="P61"/>
  <c r="Q58"/>
  <c r="P58"/>
  <c r="M53"/>
  <c r="L53"/>
  <c r="M43"/>
  <c r="G43"/>
  <c r="G38"/>
  <c r="M63"/>
  <c r="L63"/>
  <c r="M58"/>
  <c r="L58"/>
  <c r="F26"/>
  <c r="F71" s="1"/>
  <c r="F27"/>
  <c r="G28" l="1"/>
  <c r="G23" s="1"/>
  <c r="L19"/>
  <c r="G20"/>
  <c r="J68"/>
  <c r="K99"/>
  <c r="K100"/>
  <c r="F20"/>
  <c r="J99"/>
  <c r="J98" s="1"/>
  <c r="J93"/>
  <c r="K93"/>
  <c r="J18"/>
  <c r="F72"/>
  <c r="G72"/>
  <c r="M23"/>
  <c r="I23"/>
  <c r="L100"/>
  <c r="H102"/>
  <c r="H23"/>
  <c r="F102"/>
  <c r="L101"/>
  <c r="L102"/>
  <c r="F101"/>
  <c r="L23"/>
  <c r="F81"/>
  <c r="F76" s="1"/>
  <c r="M101"/>
  <c r="G78"/>
  <c r="G95" s="1"/>
  <c r="H76"/>
  <c r="G80"/>
  <c r="G97" s="1"/>
  <c r="G102" s="1"/>
  <c r="I100"/>
  <c r="M19"/>
  <c r="M99" s="1"/>
  <c r="G77"/>
  <c r="G94" s="1"/>
  <c r="G79"/>
  <c r="G96" s="1"/>
  <c r="G101" s="1"/>
  <c r="L93"/>
  <c r="H18"/>
  <c r="M100"/>
  <c r="I18"/>
  <c r="H101"/>
  <c r="M102"/>
  <c r="I101"/>
  <c r="I98" s="1"/>
  <c r="I102"/>
  <c r="M93"/>
  <c r="F93"/>
  <c r="H100"/>
  <c r="F24"/>
  <c r="H93"/>
  <c r="I93"/>
  <c r="G81"/>
  <c r="M76"/>
  <c r="G76" s="1"/>
  <c r="L38"/>
  <c r="G25"/>
  <c r="G70" s="1"/>
  <c r="F33"/>
  <c r="F25"/>
  <c r="F28"/>
  <c r="F19" l="1"/>
  <c r="F99" s="1"/>
  <c r="G19"/>
  <c r="F18"/>
  <c r="G93"/>
  <c r="K98"/>
  <c r="H98"/>
  <c r="M18"/>
  <c r="G18" s="1"/>
  <c r="G100"/>
  <c r="G99"/>
  <c r="G69"/>
  <c r="G68" s="1"/>
  <c r="M98"/>
  <c r="L18"/>
  <c r="L99"/>
  <c r="L98" s="1"/>
  <c r="F100"/>
  <c r="F69"/>
  <c r="F23"/>
  <c r="F98" l="1"/>
  <c r="F70"/>
  <c r="F68" s="1"/>
  <c r="G98"/>
</calcChain>
</file>

<file path=xl/sharedStrings.xml><?xml version="1.0" encoding="utf-8"?>
<sst xmlns="http://schemas.openxmlformats.org/spreadsheetml/2006/main" count="347" uniqueCount="84">
  <si>
    <t>№ п/п</t>
  </si>
  <si>
    <t>Главный распорядитель средств местного бюджета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</si>
  <si>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</si>
  <si>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</si>
  <si>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</si>
  <si>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</si>
  <si>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</si>
  <si>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</si>
  <si>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Всего, из них расходы на счет:</t>
  </si>
  <si>
    <t>Х</t>
  </si>
  <si>
    <t>Итого по подпрограмме 1 муниципальной программы</t>
  </si>
  <si>
    <t>ВСЕГО по  муниципальной программе</t>
  </si>
  <si>
    <t>Факт</t>
  </si>
  <si>
    <t>Всего</t>
  </si>
  <si>
    <t xml:space="preserve">Факт </t>
  </si>
  <si>
    <t>Значение</t>
  </si>
  <si>
    <t>Объем (рублей)</t>
  </si>
  <si>
    <t>Наименование показателя</t>
  </si>
  <si>
    <t>Финансовое обеспечение</t>
  </si>
  <si>
    <t>Всего, из них расходы за счет:</t>
  </si>
  <si>
    <t>3. Поступлений целевого характера из федерального бюджета (далее - источник №3)</t>
  </si>
  <si>
    <t>- источника №1</t>
  </si>
  <si>
    <t>- источника №2</t>
  </si>
  <si>
    <t>- источника №3</t>
  </si>
  <si>
    <t>- источника №4</t>
  </si>
  <si>
    <t>Целевой индикатор мероприятий муниципальной программы</t>
  </si>
  <si>
    <t>2. Поступлений целевого характера из областного бюджета (далее - источник №2)</t>
  </si>
  <si>
    <t>4. Переходящего остатка бюджетных средств целевого характера из областного бюджета (далее - источник №4)</t>
  </si>
  <si>
    <t xml:space="preserve"> о реализации муниципальной программы  Москаленского муниципального района Омской области (далее - муниципальная программа)</t>
  </si>
  <si>
    <t>ОТЧЕТ</t>
  </si>
  <si>
    <t>1. Налоговых и неналоговых доходов, поступлений нецелевого характера из местного бюджета (далее - источник №1)</t>
  </si>
  <si>
    <t xml:space="preserve">   2022 год</t>
  </si>
  <si>
    <t>Итого по подпрограмме 2 муниципальной программы</t>
  </si>
  <si>
    <t xml:space="preserve">единиц </t>
  </si>
  <si>
    <t>1.1.1.</t>
  </si>
  <si>
    <t>1.1.2.</t>
  </si>
  <si>
    <t>2.1.1.</t>
  </si>
  <si>
    <t>1.1.</t>
  </si>
  <si>
    <t>процент</t>
  </si>
  <si>
    <t>единиц</t>
  </si>
  <si>
    <t>2</t>
  </si>
  <si>
    <t>"Повышение качества управления муниципальной собственностью и развитие малого ис реднего предпринимательства в Москаленском муниципальном районе Омской области"</t>
  </si>
  <si>
    <t>Цель муниципальной программы:  Создание условий для экономического роста Москаленского муниципального района Омской области</t>
  </si>
  <si>
    <t>Задача № 1 муниципальной программы: Создание условий для развития малого и среднего предпринимательства</t>
  </si>
  <si>
    <t>Подпрограмма № 1 "Развитие малого и среднего предпринимательства в Москаленском муниципальном районе Омской области"</t>
  </si>
  <si>
    <t>Цель подпрограммы 1 муниципальной программы:Создание условий для развития малого и среднего предпринимательства</t>
  </si>
  <si>
    <t>ОМ:Развитие малого и среднего предпринимательства в Москаленском муниципальном районе в целях реализации федерального проекта "Создание условий для легкого старта и комфортного ведения бизнеса</t>
  </si>
  <si>
    <t>Задача № 1 подпрограммы 1 муниципальной программы: Развитие кредитно-финансовыч механизмов и внедрение финансовых технологий, направленных на развитие малого и среднего предпринимательства, увеличение их инвестиционной активности</t>
  </si>
  <si>
    <t>Мероприятие 1: Предоставление грантов начинающим субъектам малого предпринимательства</t>
  </si>
  <si>
    <t>Мероприятие 2: Поощрение органов местного самоуправления муниципальных районов (городского округа) Омской области за деятельность по развитию налогового потенциала</t>
  </si>
  <si>
    <t>1.1.4.</t>
  </si>
  <si>
    <t>1.2</t>
  </si>
  <si>
    <t>Основное мероприятие 2 "Развитие системы финансовой поддержки малого и среднего предпринимательства"</t>
  </si>
  <si>
    <t>1.2.1</t>
  </si>
  <si>
    <t>Мероприятие 1. "Предоставление грантов начинающим субъектам малого предпринимательства"</t>
  </si>
  <si>
    <t>Задача 2. "Повышение грамотности и информированности субъектов малого и среднего предпринимательства"</t>
  </si>
  <si>
    <t>2.1</t>
  </si>
  <si>
    <t>Основное мероприятие 2 ""Развитие системы нефинансовой поддержки малого и среднего предпринимательства"</t>
  </si>
  <si>
    <t>Количество рабочих мест созданных грантополучателями</t>
  </si>
  <si>
    <t>Темп роста поступлений НДФЛ</t>
  </si>
  <si>
    <t>Мероприятие 1: Консультационная и информационная поддержка субъектов малого и среднего предпринимательства"</t>
  </si>
  <si>
    <t>Мероприятие 2: Консультационная и информационная поддержка субъектов социального предпринимательства</t>
  </si>
  <si>
    <t>Количество консультаций проведенных с субъектами малого и среднего предпринимательтва</t>
  </si>
  <si>
    <t>Количество публикаций в СМИ информации для субъектов малого и среднего предпринимательтва</t>
  </si>
  <si>
    <t>Количество консультаций проведенных с субъектами социального предпринимательства</t>
  </si>
  <si>
    <t>Количество публикаций в СМИ информации для субъектов социального предпринимательства</t>
  </si>
  <si>
    <t>едениц</t>
  </si>
  <si>
    <t>Подпрограмма № 2 "Формирование и эффективное управление собственностью Москаленского муниципального района Омской области"</t>
  </si>
  <si>
    <t>Задача № 2 муниципальной программы: ""Повышение качества управления имуществом Москаленского муниципального района Омской области"</t>
  </si>
  <si>
    <t>Цель подпрограммы 2 муниципальной программы: "Повышение качества управления имуществом Москаленского муниципального района Омской области"</t>
  </si>
  <si>
    <t>Задача № 1 подпрограммы 2 муниципальной программы:Совершенствование организации формирования и эффективного управления собственностью в Москаленском муниципальном районе Омской области</t>
  </si>
  <si>
    <t>Темп роста доходов от использования собственности Москаленского муниципального района</t>
  </si>
  <si>
    <t>Состояние проведения землеустроительных работ</t>
  </si>
  <si>
    <t>Степень соблюдения квалификационных требований при приеме на муниципальную службу в Управление</t>
  </si>
  <si>
    <t>Состояние проведения работ по технической инвентаризации объектов недвижимости в Москаленском муниципальном районе Омской области</t>
  </si>
  <si>
    <t>Состояние государственной регистрации права муниципальной собственности на объекты недвижимости</t>
  </si>
  <si>
    <t>Состояние регистрации прав муниципальной собственности на земельные участки</t>
  </si>
  <si>
    <t>Темп роста налоговых поступлений</t>
  </si>
  <si>
    <t>Процент</t>
  </si>
  <si>
    <t xml:space="preserve">   2021 год</t>
  </si>
  <si>
    <t>Освоение финансирования на поощрение муниципальной управленческой команды</t>
  </si>
  <si>
    <t>Ведомственная целевая программа "Повышение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области"</t>
  </si>
  <si>
    <t xml:space="preserve">   2023 год</t>
  </si>
  <si>
    <t>на 1 января 2024 года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</si>
</sst>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_(* #,##0.000_);_(* \(#,##0.000\);_(* &quot;-&quot;??_);_(@_)"/>
    <numFmt numFmtId="167" formatCode="000000"/>
  </numFmts>
  <fonts count="11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Fill="1" applyAlignment="1">
      <alignment vertical="top" wrapText="1"/>
    </xf>
    <xf numFmtId="0" fontId="9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9" fillId="0" borderId="0" xfId="0" applyFont="1" applyFill="1"/>
    <xf numFmtId="0" fontId="10" fillId="0" borderId="0" xfId="0" applyFont="1" applyFill="1" applyAlignment="1"/>
    <xf numFmtId="0" fontId="2" fillId="0" borderId="0" xfId="0" applyFont="1" applyFill="1"/>
    <xf numFmtId="0" fontId="9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9" fillId="0" borderId="6" xfId="0" applyNumberFormat="1" applyFont="1" applyBorder="1"/>
    <xf numFmtId="167" fontId="9" fillId="0" borderId="7" xfId="0" applyNumberFormat="1" applyFont="1" applyBorder="1"/>
    <xf numFmtId="0" fontId="9" fillId="0" borderId="6" xfId="0" applyFont="1" applyBorder="1"/>
    <xf numFmtId="0" fontId="9" fillId="0" borderId="7" xfId="0" applyFont="1" applyBorder="1"/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2" fillId="0" borderId="4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9" fillId="0" borderId="6" xfId="0" applyFont="1" applyFill="1" applyBorder="1"/>
    <xf numFmtId="0" fontId="9" fillId="0" borderId="7" xfId="0" applyFont="1" applyFill="1" applyBorder="1"/>
    <xf numFmtId="14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justify" wrapText="1"/>
    </xf>
    <xf numFmtId="0" fontId="2" fillId="0" borderId="0" xfId="0" applyFont="1" applyFill="1" applyAlignment="1">
      <alignment horizontal="justify"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9" fillId="0" borderId="13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10" fillId="0" borderId="0" xfId="0" applyFont="1" applyFill="1" applyAlignment="1">
      <alignment horizontal="center"/>
    </xf>
    <xf numFmtId="166" fontId="10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top"/>
    </xf>
    <xf numFmtId="0" fontId="9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6"/>
  <sheetViews>
    <sheetView tabSelected="1" topLeftCell="B1" zoomScaleNormal="100" zoomScaleSheetLayoutView="71" workbookViewId="0">
      <pane ySplit="13" topLeftCell="A94" activePane="bottomLeft" state="frozen"/>
      <selection pane="bottomLeft" activeCell="K12" sqref="K12"/>
    </sheetView>
  </sheetViews>
  <sheetFormatPr defaultRowHeight="12.75"/>
  <cols>
    <col min="1" max="1" width="6.5703125" customWidth="1"/>
    <col min="2" max="2" width="27.7109375" customWidth="1"/>
    <col min="3" max="3" width="9.5703125" customWidth="1"/>
    <col min="4" max="4" width="9.85546875" customWidth="1"/>
    <col min="5" max="5" width="27.140625" customWidth="1"/>
    <col min="6" max="6" width="12.7109375" customWidth="1"/>
    <col min="7" max="11" width="12.5703125" customWidth="1"/>
    <col min="12" max="12" width="11.85546875" customWidth="1"/>
    <col min="13" max="13" width="11.28515625" customWidth="1"/>
    <col min="14" max="14" width="27.42578125" customWidth="1"/>
    <col min="15" max="15" width="7.85546875" customWidth="1"/>
    <col min="16" max="21" width="7.140625" customWidth="1"/>
    <col min="22" max="23" width="6.7109375" customWidth="1"/>
    <col min="24" max="25" width="14" customWidth="1"/>
  </cols>
  <sheetData>
    <row r="1" spans="1:25">
      <c r="A1" s="27"/>
      <c r="B1" s="1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7"/>
      <c r="Q1" s="27"/>
      <c r="R1" s="27"/>
      <c r="S1" s="27"/>
      <c r="T1" s="27"/>
      <c r="U1" s="27"/>
      <c r="V1" s="18"/>
      <c r="W1" s="18"/>
    </row>
    <row r="2" spans="1:25" ht="15.75" customHeight="1">
      <c r="A2" s="135" t="s">
        <v>29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5" s="16" customFormat="1" ht="16.5">
      <c r="A3" s="137" t="s">
        <v>28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</row>
    <row r="4" spans="1:25" s="16" customFormat="1" ht="16.5">
      <c r="A4" s="136" t="s">
        <v>41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7"/>
      <c r="Y4" s="17"/>
    </row>
    <row r="5" spans="1:25" s="16" customFormat="1" ht="15" customHeight="1">
      <c r="A5" s="135" t="s">
        <v>83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7"/>
      <c r="Y5" s="17"/>
    </row>
    <row r="6" spans="1:25" ht="6.75" customHeight="1">
      <c r="A6" s="27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7"/>
      <c r="P6" s="27"/>
      <c r="Q6" s="27"/>
      <c r="R6" s="27"/>
      <c r="S6" s="27"/>
      <c r="T6" s="27"/>
      <c r="U6" s="27"/>
      <c r="V6" s="27"/>
      <c r="W6" s="27"/>
    </row>
    <row r="7" spans="1:25" s="13" customFormat="1" ht="14.25" customHeight="1">
      <c r="A7" s="57" t="s">
        <v>0</v>
      </c>
      <c r="B7" s="57" t="s">
        <v>17</v>
      </c>
      <c r="C7" s="75" t="s">
        <v>18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62" t="s">
        <v>25</v>
      </c>
      <c r="O7" s="62"/>
      <c r="P7" s="62"/>
      <c r="Q7" s="62"/>
      <c r="R7" s="62"/>
      <c r="S7" s="62"/>
      <c r="T7" s="62"/>
      <c r="U7" s="62"/>
      <c r="V7" s="62"/>
      <c r="W7" s="62"/>
      <c r="X7" s="12"/>
      <c r="Y7" s="12"/>
    </row>
    <row r="8" spans="1:25" s="13" customFormat="1" ht="14.25" customHeight="1">
      <c r="A8" s="90"/>
      <c r="B8" s="90"/>
      <c r="C8" s="69" t="s">
        <v>4</v>
      </c>
      <c r="D8" s="141"/>
      <c r="E8" s="62" t="s">
        <v>3</v>
      </c>
      <c r="F8" s="75" t="s">
        <v>16</v>
      </c>
      <c r="G8" s="76"/>
      <c r="H8" s="76"/>
      <c r="I8" s="76"/>
      <c r="J8" s="76"/>
      <c r="K8" s="76"/>
      <c r="L8" s="76"/>
      <c r="M8" s="76"/>
      <c r="N8" s="57" t="s">
        <v>6</v>
      </c>
      <c r="O8" s="57" t="s">
        <v>7</v>
      </c>
      <c r="P8" s="75" t="s">
        <v>15</v>
      </c>
      <c r="Q8" s="76"/>
      <c r="R8" s="76"/>
      <c r="S8" s="76"/>
      <c r="T8" s="76"/>
      <c r="U8" s="76"/>
      <c r="V8" s="76"/>
      <c r="W8" s="76"/>
      <c r="X8" s="12"/>
      <c r="Y8" s="12"/>
    </row>
    <row r="9" spans="1:25" s="13" customFormat="1" ht="17.25" customHeight="1">
      <c r="A9" s="90"/>
      <c r="B9" s="90"/>
      <c r="C9" s="142"/>
      <c r="D9" s="143"/>
      <c r="E9" s="81"/>
      <c r="F9" s="62" t="s">
        <v>13</v>
      </c>
      <c r="G9" s="81"/>
      <c r="H9" s="69" t="s">
        <v>79</v>
      </c>
      <c r="I9" s="70"/>
      <c r="J9" s="69" t="s">
        <v>31</v>
      </c>
      <c r="K9" s="70"/>
      <c r="L9" s="69" t="s">
        <v>82</v>
      </c>
      <c r="M9" s="70"/>
      <c r="N9" s="58"/>
      <c r="O9" s="58"/>
      <c r="P9" s="62" t="s">
        <v>13</v>
      </c>
      <c r="Q9" s="81"/>
      <c r="R9" s="146">
        <v>2021</v>
      </c>
      <c r="S9" s="147"/>
      <c r="T9" s="62">
        <v>2022</v>
      </c>
      <c r="U9" s="62"/>
      <c r="V9" s="62">
        <v>2023</v>
      </c>
      <c r="W9" s="62"/>
      <c r="X9" s="14"/>
      <c r="Y9" s="14"/>
    </row>
    <row r="10" spans="1:25" s="13" customFormat="1" ht="11.25" hidden="1" customHeight="1">
      <c r="A10" s="90"/>
      <c r="B10" s="90"/>
      <c r="C10" s="142"/>
      <c r="D10" s="143"/>
      <c r="E10" s="81"/>
      <c r="F10" s="81"/>
      <c r="G10" s="81"/>
      <c r="H10" s="36"/>
      <c r="I10" s="36"/>
      <c r="J10" s="71"/>
      <c r="K10" s="72"/>
      <c r="L10" s="71"/>
      <c r="M10" s="72"/>
      <c r="N10" s="58"/>
      <c r="O10" s="58"/>
      <c r="P10" s="81"/>
      <c r="Q10" s="81"/>
      <c r="R10" s="40"/>
      <c r="S10" s="40"/>
      <c r="T10" s="30"/>
      <c r="U10" s="30"/>
      <c r="V10" s="30"/>
      <c r="W10" s="30"/>
      <c r="X10" s="14"/>
      <c r="Y10" s="14"/>
    </row>
    <row r="11" spans="1:25" s="13" customFormat="1" ht="14.25" hidden="1" customHeight="1">
      <c r="A11" s="90"/>
      <c r="B11" s="90"/>
      <c r="C11" s="144"/>
      <c r="D11" s="145"/>
      <c r="E11" s="81"/>
      <c r="F11" s="81"/>
      <c r="G11" s="81"/>
      <c r="H11" s="37"/>
      <c r="I11" s="37"/>
      <c r="J11" s="73"/>
      <c r="K11" s="74"/>
      <c r="L11" s="73"/>
      <c r="M11" s="74"/>
      <c r="N11" s="58"/>
      <c r="O11" s="58"/>
      <c r="P11" s="81"/>
      <c r="Q11" s="81"/>
      <c r="R11" s="37"/>
      <c r="S11" s="37"/>
      <c r="T11" s="31"/>
      <c r="U11" s="31"/>
      <c r="V11" s="31"/>
      <c r="W11" s="31"/>
      <c r="X11" s="14"/>
      <c r="Y11" s="14"/>
    </row>
    <row r="12" spans="1:25" s="13" customFormat="1" ht="237" customHeight="1">
      <c r="A12" s="91"/>
      <c r="B12" s="91"/>
      <c r="C12" s="25" t="s">
        <v>1</v>
      </c>
      <c r="D12" s="32" t="s">
        <v>2</v>
      </c>
      <c r="E12" s="81"/>
      <c r="F12" s="33" t="s">
        <v>5</v>
      </c>
      <c r="G12" s="25" t="s">
        <v>12</v>
      </c>
      <c r="H12" s="38" t="s">
        <v>5</v>
      </c>
      <c r="I12" s="38" t="s">
        <v>12</v>
      </c>
      <c r="J12" s="49" t="s">
        <v>5</v>
      </c>
      <c r="K12" s="49" t="s">
        <v>12</v>
      </c>
      <c r="L12" s="25" t="s">
        <v>5</v>
      </c>
      <c r="M12" s="25" t="s">
        <v>12</v>
      </c>
      <c r="N12" s="138"/>
      <c r="O12" s="138"/>
      <c r="P12" s="25" t="s">
        <v>5</v>
      </c>
      <c r="Q12" s="25" t="s">
        <v>14</v>
      </c>
      <c r="R12" s="41" t="s">
        <v>5</v>
      </c>
      <c r="S12" s="41" t="s">
        <v>14</v>
      </c>
      <c r="T12" s="51" t="s">
        <v>5</v>
      </c>
      <c r="U12" s="51" t="s">
        <v>12</v>
      </c>
      <c r="V12" s="25" t="s">
        <v>5</v>
      </c>
      <c r="W12" s="25" t="s">
        <v>12</v>
      </c>
      <c r="X12" s="12"/>
      <c r="Y12" s="12"/>
    </row>
    <row r="13" spans="1:25" s="13" customFormat="1">
      <c r="A13" s="34">
        <v>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4">
        <v>7</v>
      </c>
      <c r="H13" s="34">
        <v>8</v>
      </c>
      <c r="I13" s="34">
        <f>+H13+1</f>
        <v>9</v>
      </c>
      <c r="J13" s="34">
        <f t="shared" ref="J13:S13" si="0">+I13+1</f>
        <v>10</v>
      </c>
      <c r="K13" s="34">
        <f t="shared" si="0"/>
        <v>11</v>
      </c>
      <c r="L13" s="34">
        <f t="shared" si="0"/>
        <v>12</v>
      </c>
      <c r="M13" s="34">
        <f t="shared" si="0"/>
        <v>13</v>
      </c>
      <c r="N13" s="34">
        <f t="shared" si="0"/>
        <v>14</v>
      </c>
      <c r="O13" s="34">
        <f t="shared" si="0"/>
        <v>15</v>
      </c>
      <c r="P13" s="34">
        <f t="shared" si="0"/>
        <v>16</v>
      </c>
      <c r="Q13" s="34">
        <f t="shared" si="0"/>
        <v>17</v>
      </c>
      <c r="R13" s="34">
        <f t="shared" si="0"/>
        <v>18</v>
      </c>
      <c r="S13" s="34">
        <f t="shared" si="0"/>
        <v>19</v>
      </c>
      <c r="T13" s="34">
        <f t="shared" ref="T13" si="1">+S13+1</f>
        <v>20</v>
      </c>
      <c r="U13" s="34">
        <f t="shared" ref="U13" si="2">+T13+1</f>
        <v>21</v>
      </c>
      <c r="V13" s="34">
        <f t="shared" ref="V13" si="3">+U13+1</f>
        <v>22</v>
      </c>
      <c r="W13" s="34">
        <f t="shared" ref="W13" si="4">+V13+1</f>
        <v>23</v>
      </c>
      <c r="X13" s="15"/>
      <c r="Y13" s="15"/>
    </row>
    <row r="14" spans="1:25" ht="15.75" customHeight="1">
      <c r="A14" s="121" t="s">
        <v>42</v>
      </c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3"/>
      <c r="Y14" s="3"/>
    </row>
    <row r="15" spans="1:25" ht="15" customHeight="1">
      <c r="A15" s="67" t="s">
        <v>43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3"/>
      <c r="Y15" s="3"/>
    </row>
    <row r="16" spans="1:25" ht="15" customHeight="1">
      <c r="A16" s="121" t="s">
        <v>44</v>
      </c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3"/>
      <c r="Y16" s="3"/>
    </row>
    <row r="17" spans="1:25" ht="14.25" customHeight="1">
      <c r="A17" s="121" t="s">
        <v>45</v>
      </c>
      <c r="B17" s="121"/>
      <c r="C17" s="122"/>
      <c r="D17" s="122"/>
      <c r="E17" s="122"/>
      <c r="F17" s="123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3"/>
      <c r="Y17" s="3"/>
    </row>
    <row r="18" spans="1:25" ht="15.75" customHeight="1">
      <c r="A18" s="54">
        <v>1</v>
      </c>
      <c r="B18" s="77" t="s">
        <v>47</v>
      </c>
      <c r="C18" s="78" t="s">
        <v>9</v>
      </c>
      <c r="D18" s="78" t="s">
        <v>9</v>
      </c>
      <c r="E18" s="46" t="s">
        <v>19</v>
      </c>
      <c r="F18" s="44">
        <f>+H18+L18+J18</f>
        <v>1450000</v>
      </c>
      <c r="G18" s="44">
        <f>+I18+M18+K18</f>
        <v>1450000</v>
      </c>
      <c r="H18" s="44">
        <f>+H19+H20+H21+H22</f>
        <v>800000</v>
      </c>
      <c r="I18" s="44">
        <f t="shared" ref="I18:M18" si="5">+I19+I20+I21+I22</f>
        <v>800000</v>
      </c>
      <c r="J18" s="44">
        <f t="shared" ref="J18" si="6">+J19+J20+J21+J22</f>
        <v>650000</v>
      </c>
      <c r="K18" s="44">
        <f>+K19+K20+K21+K22</f>
        <v>650000</v>
      </c>
      <c r="L18" s="44">
        <f t="shared" si="5"/>
        <v>0</v>
      </c>
      <c r="M18" s="44">
        <f t="shared" si="5"/>
        <v>0</v>
      </c>
      <c r="N18" s="54" t="s">
        <v>9</v>
      </c>
      <c r="O18" s="54" t="s">
        <v>9</v>
      </c>
      <c r="P18" s="54" t="s">
        <v>9</v>
      </c>
      <c r="Q18" s="54" t="s">
        <v>9</v>
      </c>
      <c r="R18" s="54" t="s">
        <v>9</v>
      </c>
      <c r="S18" s="54" t="s">
        <v>9</v>
      </c>
      <c r="T18" s="54" t="s">
        <v>9</v>
      </c>
      <c r="U18" s="54" t="s">
        <v>9</v>
      </c>
      <c r="V18" s="54" t="s">
        <v>9</v>
      </c>
      <c r="W18" s="54" t="s">
        <v>9</v>
      </c>
      <c r="X18" s="4"/>
      <c r="Y18" s="4"/>
    </row>
    <row r="19" spans="1:25" ht="15.75" customHeight="1">
      <c r="A19" s="55"/>
      <c r="B19" s="77"/>
      <c r="C19" s="66"/>
      <c r="D19" s="66"/>
      <c r="E19" s="9" t="s">
        <v>30</v>
      </c>
      <c r="F19" s="44">
        <f t="shared" ref="F19:F22" si="7">+H19+L19+J19</f>
        <v>230849.48</v>
      </c>
      <c r="G19" s="44">
        <f t="shared" ref="G19:G22" si="8">+I19+M19+K19</f>
        <v>230849.48</v>
      </c>
      <c r="H19" s="44"/>
      <c r="I19" s="44"/>
      <c r="J19" s="44">
        <f>+J24+J39</f>
        <v>230849.48</v>
      </c>
      <c r="K19" s="44">
        <f>+K24+K39</f>
        <v>230849.48</v>
      </c>
      <c r="L19" s="44">
        <f>+L24+L39</f>
        <v>0</v>
      </c>
      <c r="M19" s="44">
        <f t="shared" ref="M19" si="9">+M24+M39</f>
        <v>0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4"/>
      <c r="Y19" s="4"/>
    </row>
    <row r="20" spans="1:25" ht="14.25" customHeight="1">
      <c r="A20" s="55"/>
      <c r="B20" s="77"/>
      <c r="C20" s="66"/>
      <c r="D20" s="66"/>
      <c r="E20" s="9" t="s">
        <v>26</v>
      </c>
      <c r="F20" s="44">
        <f t="shared" si="7"/>
        <v>1219150.52</v>
      </c>
      <c r="G20" s="44">
        <f t="shared" si="8"/>
        <v>1219150.52</v>
      </c>
      <c r="H20" s="44">
        <f t="shared" ref="H20:I20" si="10">H25</f>
        <v>800000</v>
      </c>
      <c r="I20" s="44">
        <f t="shared" si="10"/>
        <v>800000</v>
      </c>
      <c r="J20" s="44">
        <f>J25</f>
        <v>419150.52</v>
      </c>
      <c r="K20" s="44">
        <f t="shared" ref="K20" si="11">K25</f>
        <v>419150.52</v>
      </c>
      <c r="L20" s="44">
        <f>+L25+L40</f>
        <v>0</v>
      </c>
      <c r="M20" s="44">
        <f t="shared" ref="M20" si="12">+M25+M40</f>
        <v>0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4"/>
      <c r="Y20" s="4"/>
    </row>
    <row r="21" spans="1:25" ht="14.25" customHeight="1">
      <c r="A21" s="55"/>
      <c r="B21" s="77"/>
      <c r="C21" s="66"/>
      <c r="D21" s="66"/>
      <c r="E21" s="9" t="s">
        <v>20</v>
      </c>
      <c r="F21" s="44">
        <f t="shared" si="7"/>
        <v>0</v>
      </c>
      <c r="G21" s="44">
        <f t="shared" si="8"/>
        <v>0</v>
      </c>
      <c r="H21" s="44">
        <f t="shared" ref="H21:M21" si="13">H26</f>
        <v>0</v>
      </c>
      <c r="I21" s="44">
        <f t="shared" si="13"/>
        <v>0</v>
      </c>
      <c r="J21" s="44">
        <f t="shared" ref="J21:K21" si="14">J26</f>
        <v>0</v>
      </c>
      <c r="K21" s="44">
        <f t="shared" si="14"/>
        <v>0</v>
      </c>
      <c r="L21" s="44">
        <f t="shared" si="13"/>
        <v>0</v>
      </c>
      <c r="M21" s="44">
        <f t="shared" si="13"/>
        <v>0</v>
      </c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4"/>
      <c r="Y21" s="4"/>
    </row>
    <row r="22" spans="1:25" ht="79.5" customHeight="1">
      <c r="A22" s="56"/>
      <c r="B22" s="77"/>
      <c r="C22" s="79"/>
      <c r="D22" s="79"/>
      <c r="E22" s="47" t="s">
        <v>27</v>
      </c>
      <c r="F22" s="44">
        <f t="shared" si="7"/>
        <v>0</v>
      </c>
      <c r="G22" s="44">
        <f t="shared" si="8"/>
        <v>0</v>
      </c>
      <c r="H22" s="44">
        <f t="shared" ref="H22:M22" si="15">H27</f>
        <v>0</v>
      </c>
      <c r="I22" s="44">
        <f>I27</f>
        <v>0</v>
      </c>
      <c r="J22" s="44">
        <f t="shared" ref="J22:K22" si="16">J27</f>
        <v>0</v>
      </c>
      <c r="K22" s="44">
        <f t="shared" si="16"/>
        <v>0</v>
      </c>
      <c r="L22" s="44">
        <f t="shared" si="15"/>
        <v>0</v>
      </c>
      <c r="M22" s="44">
        <f t="shared" si="15"/>
        <v>0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4"/>
      <c r="Y22" s="4"/>
    </row>
    <row r="23" spans="1:25" ht="14.25" customHeight="1">
      <c r="A23" s="54" t="s">
        <v>37</v>
      </c>
      <c r="B23" s="104" t="s">
        <v>46</v>
      </c>
      <c r="C23" s="54" t="s">
        <v>9</v>
      </c>
      <c r="D23" s="54" t="s">
        <v>9</v>
      </c>
      <c r="E23" s="9" t="s">
        <v>19</v>
      </c>
      <c r="F23" s="48">
        <f>F28+F33</f>
        <v>800000</v>
      </c>
      <c r="G23" s="48">
        <f t="shared" ref="G23:M23" si="17">G28+G33</f>
        <v>800000</v>
      </c>
      <c r="H23" s="48">
        <f t="shared" si="17"/>
        <v>800000</v>
      </c>
      <c r="I23" s="48">
        <f t="shared" si="17"/>
        <v>800000</v>
      </c>
      <c r="J23" s="48">
        <f>+J24+J25</f>
        <v>450000</v>
      </c>
      <c r="K23" s="48">
        <f>+K24+K25</f>
        <v>450000</v>
      </c>
      <c r="L23" s="48">
        <f t="shared" si="17"/>
        <v>0</v>
      </c>
      <c r="M23" s="48">
        <f t="shared" si="17"/>
        <v>0</v>
      </c>
      <c r="N23" s="57" t="s">
        <v>9</v>
      </c>
      <c r="O23" s="57" t="s">
        <v>9</v>
      </c>
      <c r="P23" s="57" t="s">
        <v>9</v>
      </c>
      <c r="Q23" s="57" t="s">
        <v>9</v>
      </c>
      <c r="R23" s="57" t="s">
        <v>9</v>
      </c>
      <c r="S23" s="57" t="s">
        <v>9</v>
      </c>
      <c r="T23" s="57" t="s">
        <v>9</v>
      </c>
      <c r="U23" s="57" t="s">
        <v>9</v>
      </c>
      <c r="V23" s="57" t="s">
        <v>9</v>
      </c>
      <c r="W23" s="57" t="s">
        <v>9</v>
      </c>
      <c r="X23" s="3"/>
      <c r="Y23" s="3"/>
    </row>
    <row r="24" spans="1:25" ht="12.75" customHeight="1">
      <c r="A24" s="55"/>
      <c r="B24" s="139"/>
      <c r="C24" s="55"/>
      <c r="D24" s="55"/>
      <c r="E24" s="9" t="s">
        <v>21</v>
      </c>
      <c r="F24" s="48">
        <f>+H24+L24</f>
        <v>0</v>
      </c>
      <c r="G24" s="48">
        <f t="shared" ref="G24:M24" si="18">G29+G34</f>
        <v>0</v>
      </c>
      <c r="H24" s="48">
        <f t="shared" si="18"/>
        <v>0</v>
      </c>
      <c r="I24" s="48">
        <f t="shared" si="18"/>
        <v>0</v>
      </c>
      <c r="J24" s="48">
        <f>+J29+J34</f>
        <v>30849.48</v>
      </c>
      <c r="K24" s="48">
        <f>+K29+K34</f>
        <v>30849.48</v>
      </c>
      <c r="L24" s="48">
        <f t="shared" si="18"/>
        <v>0</v>
      </c>
      <c r="M24" s="48">
        <f t="shared" si="18"/>
        <v>0</v>
      </c>
      <c r="N24" s="58"/>
      <c r="O24" s="58"/>
      <c r="P24" s="58"/>
      <c r="Q24" s="58"/>
      <c r="R24" s="58"/>
      <c r="S24" s="58"/>
      <c r="T24" s="58"/>
      <c r="U24" s="58"/>
      <c r="V24" s="66"/>
      <c r="W24" s="66"/>
      <c r="X24" s="3"/>
      <c r="Y24" s="3"/>
    </row>
    <row r="25" spans="1:25" ht="15" customHeight="1">
      <c r="A25" s="55"/>
      <c r="B25" s="139"/>
      <c r="C25" s="55"/>
      <c r="D25" s="55"/>
      <c r="E25" s="9" t="s">
        <v>22</v>
      </c>
      <c r="F25" s="48">
        <f t="shared" ref="F25:F27" si="19">F30+F35</f>
        <v>800000</v>
      </c>
      <c r="G25" s="48">
        <f t="shared" ref="G25:M25" si="20">G30+G35</f>
        <v>800000</v>
      </c>
      <c r="H25" s="48">
        <f t="shared" si="20"/>
        <v>800000</v>
      </c>
      <c r="I25" s="48">
        <f t="shared" si="20"/>
        <v>800000</v>
      </c>
      <c r="J25" s="48">
        <f>+J30+J35</f>
        <v>419150.52</v>
      </c>
      <c r="K25" s="48">
        <f>+K30+K35</f>
        <v>419150.52</v>
      </c>
      <c r="L25" s="48">
        <f>L30+L35</f>
        <v>0</v>
      </c>
      <c r="M25" s="48">
        <f t="shared" si="20"/>
        <v>0</v>
      </c>
      <c r="N25" s="58"/>
      <c r="O25" s="58"/>
      <c r="P25" s="58"/>
      <c r="Q25" s="58"/>
      <c r="R25" s="58"/>
      <c r="S25" s="58"/>
      <c r="T25" s="58"/>
      <c r="U25" s="58"/>
      <c r="V25" s="66"/>
      <c r="W25" s="66"/>
      <c r="X25" s="3"/>
      <c r="Y25" s="3"/>
    </row>
    <row r="26" spans="1:25" ht="12.75" customHeight="1">
      <c r="A26" s="55"/>
      <c r="B26" s="139"/>
      <c r="C26" s="55"/>
      <c r="D26" s="55"/>
      <c r="E26" s="9" t="s">
        <v>23</v>
      </c>
      <c r="F26" s="48">
        <f t="shared" si="19"/>
        <v>0</v>
      </c>
      <c r="G26" s="48">
        <f t="shared" ref="G26:M26" si="21">G31+G36</f>
        <v>0</v>
      </c>
      <c r="H26" s="48">
        <f t="shared" si="21"/>
        <v>0</v>
      </c>
      <c r="I26" s="48">
        <f t="shared" si="21"/>
        <v>0</v>
      </c>
      <c r="J26" s="48"/>
      <c r="K26" s="48"/>
      <c r="L26" s="48">
        <f t="shared" si="21"/>
        <v>0</v>
      </c>
      <c r="M26" s="48">
        <f t="shared" si="21"/>
        <v>0</v>
      </c>
      <c r="N26" s="58"/>
      <c r="O26" s="58"/>
      <c r="P26" s="58"/>
      <c r="Q26" s="58"/>
      <c r="R26" s="58"/>
      <c r="S26" s="58"/>
      <c r="T26" s="58"/>
      <c r="U26" s="58"/>
      <c r="V26" s="66"/>
      <c r="W26" s="66"/>
      <c r="X26" s="3"/>
      <c r="Y26" s="3"/>
    </row>
    <row r="27" spans="1:25" ht="37.5" customHeight="1">
      <c r="A27" s="55"/>
      <c r="B27" s="139"/>
      <c r="C27" s="55"/>
      <c r="D27" s="55"/>
      <c r="E27" s="9" t="s">
        <v>24</v>
      </c>
      <c r="F27" s="48">
        <f t="shared" si="19"/>
        <v>0</v>
      </c>
      <c r="G27" s="48">
        <f t="shared" ref="G27:M27" si="22">G32+G37</f>
        <v>0</v>
      </c>
      <c r="H27" s="48">
        <f t="shared" si="22"/>
        <v>0</v>
      </c>
      <c r="I27" s="48">
        <f t="shared" si="22"/>
        <v>0</v>
      </c>
      <c r="J27" s="48"/>
      <c r="K27" s="48"/>
      <c r="L27" s="48">
        <f t="shared" si="22"/>
        <v>0</v>
      </c>
      <c r="M27" s="48">
        <f t="shared" si="22"/>
        <v>0</v>
      </c>
      <c r="N27" s="58"/>
      <c r="O27" s="58"/>
      <c r="P27" s="58"/>
      <c r="Q27" s="58"/>
      <c r="R27" s="58"/>
      <c r="S27" s="58"/>
      <c r="T27" s="58"/>
      <c r="U27" s="58"/>
      <c r="V27" s="66"/>
      <c r="W27" s="66"/>
      <c r="X27" s="3"/>
      <c r="Y27" s="3"/>
    </row>
    <row r="28" spans="1:25" ht="15.75" customHeight="1">
      <c r="A28" s="112" t="s">
        <v>34</v>
      </c>
      <c r="B28" s="104" t="s">
        <v>48</v>
      </c>
      <c r="C28" s="54"/>
      <c r="D28" s="57"/>
      <c r="E28" s="9" t="s">
        <v>19</v>
      </c>
      <c r="F28" s="48">
        <f>F29+F30+F31+F32</f>
        <v>0</v>
      </c>
      <c r="G28" s="48">
        <f t="shared" ref="G28" si="23">G29+G30+G31+G32</f>
        <v>0</v>
      </c>
      <c r="H28" s="48">
        <f>+H29+H30+H31+H32</f>
        <v>0</v>
      </c>
      <c r="I28" s="48">
        <f>+I29+I30+I31+I32</f>
        <v>0</v>
      </c>
      <c r="J28" s="48">
        <f t="shared" ref="J28:K28" si="24">+J29+J30+J31+J32</f>
        <v>450000</v>
      </c>
      <c r="K28" s="48">
        <f t="shared" si="24"/>
        <v>450000</v>
      </c>
      <c r="L28" s="48">
        <f>+L29+L30+L31+L32</f>
        <v>0</v>
      </c>
      <c r="M28" s="48">
        <f t="shared" ref="M28" si="25">+M29+M30+M31+M32</f>
        <v>0</v>
      </c>
      <c r="N28" s="102" t="s">
        <v>58</v>
      </c>
      <c r="O28" s="54" t="s">
        <v>33</v>
      </c>
      <c r="P28" s="59">
        <v>3</v>
      </c>
      <c r="Q28" s="59">
        <v>5</v>
      </c>
      <c r="R28" s="59">
        <v>2</v>
      </c>
      <c r="S28" s="59">
        <v>4</v>
      </c>
      <c r="T28" s="63">
        <v>1</v>
      </c>
      <c r="U28" s="63">
        <v>1</v>
      </c>
      <c r="V28" s="63">
        <v>0</v>
      </c>
      <c r="W28" s="63">
        <v>0</v>
      </c>
      <c r="X28" s="6"/>
      <c r="Y28" s="6"/>
    </row>
    <row r="29" spans="1:25" ht="15.75" customHeight="1">
      <c r="A29" s="55"/>
      <c r="B29" s="105"/>
      <c r="C29" s="55"/>
      <c r="D29" s="90"/>
      <c r="E29" s="9" t="s">
        <v>21</v>
      </c>
      <c r="F29" s="48">
        <f>+H29+L29</f>
        <v>0</v>
      </c>
      <c r="G29" s="48">
        <f>+I29+M29</f>
        <v>0</v>
      </c>
      <c r="H29" s="48"/>
      <c r="I29" s="48"/>
      <c r="J29" s="48">
        <v>30849.48</v>
      </c>
      <c r="K29" s="48">
        <v>30849.48</v>
      </c>
      <c r="L29" s="48">
        <v>0</v>
      </c>
      <c r="M29" s="48">
        <v>0</v>
      </c>
      <c r="N29" s="103"/>
      <c r="O29" s="55"/>
      <c r="P29" s="66"/>
      <c r="Q29" s="66"/>
      <c r="R29" s="66"/>
      <c r="S29" s="66"/>
      <c r="T29" s="64"/>
      <c r="U29" s="64"/>
      <c r="V29" s="64"/>
      <c r="W29" s="64"/>
      <c r="X29" s="6"/>
      <c r="Y29" s="6"/>
    </row>
    <row r="30" spans="1:25" ht="15.75" customHeight="1">
      <c r="A30" s="55"/>
      <c r="B30" s="105"/>
      <c r="C30" s="55"/>
      <c r="D30" s="90"/>
      <c r="E30" s="9" t="s">
        <v>22</v>
      </c>
      <c r="F30" s="48">
        <f>+H30+L30</f>
        <v>0</v>
      </c>
      <c r="G30" s="48">
        <f>+I30+M30</f>
        <v>0</v>
      </c>
      <c r="H30" s="48"/>
      <c r="I30" s="48"/>
      <c r="J30" s="48">
        <v>419150.52</v>
      </c>
      <c r="K30" s="48">
        <v>419150.52</v>
      </c>
      <c r="L30" s="48"/>
      <c r="M30" s="48"/>
      <c r="N30" s="103"/>
      <c r="O30" s="55"/>
      <c r="P30" s="66"/>
      <c r="Q30" s="66"/>
      <c r="R30" s="66"/>
      <c r="S30" s="66"/>
      <c r="T30" s="64"/>
      <c r="U30" s="64"/>
      <c r="V30" s="64"/>
      <c r="W30" s="64"/>
      <c r="X30" s="6"/>
      <c r="Y30" s="6"/>
    </row>
    <row r="31" spans="1:25" ht="14.25" customHeight="1">
      <c r="A31" s="55"/>
      <c r="B31" s="105"/>
      <c r="C31" s="55"/>
      <c r="D31" s="90"/>
      <c r="E31" s="9" t="s">
        <v>23</v>
      </c>
      <c r="F31" s="48">
        <v>0</v>
      </c>
      <c r="G31" s="48">
        <v>0</v>
      </c>
      <c r="H31" s="48"/>
      <c r="I31" s="48"/>
      <c r="J31" s="48"/>
      <c r="K31" s="48"/>
      <c r="L31" s="48">
        <v>0</v>
      </c>
      <c r="M31" s="48">
        <v>0</v>
      </c>
      <c r="N31" s="103"/>
      <c r="O31" s="55"/>
      <c r="P31" s="66"/>
      <c r="Q31" s="66"/>
      <c r="R31" s="66"/>
      <c r="S31" s="66"/>
      <c r="T31" s="64"/>
      <c r="U31" s="64"/>
      <c r="V31" s="64"/>
      <c r="W31" s="64"/>
      <c r="X31" s="6"/>
      <c r="Y31" s="6"/>
    </row>
    <row r="32" spans="1:25" ht="15.75" customHeight="1">
      <c r="A32" s="56"/>
      <c r="B32" s="106"/>
      <c r="C32" s="56"/>
      <c r="D32" s="91"/>
      <c r="E32" s="9" t="s">
        <v>24</v>
      </c>
      <c r="F32" s="48">
        <v>0</v>
      </c>
      <c r="G32" s="48">
        <v>0</v>
      </c>
      <c r="H32" s="48"/>
      <c r="I32" s="48"/>
      <c r="J32" s="48"/>
      <c r="K32" s="48"/>
      <c r="L32" s="48">
        <v>0</v>
      </c>
      <c r="M32" s="48">
        <v>0</v>
      </c>
      <c r="N32" s="113"/>
      <c r="O32" s="56"/>
      <c r="P32" s="79"/>
      <c r="Q32" s="79"/>
      <c r="R32" s="79"/>
      <c r="S32" s="79"/>
      <c r="T32" s="65"/>
      <c r="U32" s="65"/>
      <c r="V32" s="65"/>
      <c r="W32" s="65"/>
      <c r="X32" s="6"/>
      <c r="Y32" s="6"/>
    </row>
    <row r="33" spans="1:25" ht="15.75" customHeight="1">
      <c r="A33" s="112" t="s">
        <v>35</v>
      </c>
      <c r="B33" s="104" t="s">
        <v>49</v>
      </c>
      <c r="C33" s="54"/>
      <c r="D33" s="57"/>
      <c r="E33" s="9" t="s">
        <v>19</v>
      </c>
      <c r="F33" s="48">
        <f>F34+F35+F36+F37</f>
        <v>800000</v>
      </c>
      <c r="G33" s="48">
        <f t="shared" ref="G33:M33" si="26">G34+G35+G36+G37</f>
        <v>800000</v>
      </c>
      <c r="H33" s="48">
        <f t="shared" si="26"/>
        <v>800000</v>
      </c>
      <c r="I33" s="48">
        <f t="shared" si="26"/>
        <v>800000</v>
      </c>
      <c r="J33" s="48">
        <f t="shared" ref="J33:K33" si="27">J34+J35+J36+J37</f>
        <v>0</v>
      </c>
      <c r="K33" s="48">
        <f t="shared" si="27"/>
        <v>0</v>
      </c>
      <c r="L33" s="48">
        <f t="shared" si="26"/>
        <v>0</v>
      </c>
      <c r="M33" s="48">
        <f t="shared" si="26"/>
        <v>0</v>
      </c>
      <c r="N33" s="102" t="s">
        <v>59</v>
      </c>
      <c r="O33" s="54" t="s">
        <v>38</v>
      </c>
      <c r="P33" s="59">
        <v>100.5</v>
      </c>
      <c r="Q33" s="59">
        <v>108.9</v>
      </c>
      <c r="R33" s="59">
        <v>100.5</v>
      </c>
      <c r="S33" s="59">
        <v>108.9</v>
      </c>
      <c r="T33" s="59">
        <v>0</v>
      </c>
      <c r="U33" s="59">
        <v>0</v>
      </c>
      <c r="V33" s="59">
        <v>0</v>
      </c>
      <c r="W33" s="59">
        <v>0</v>
      </c>
      <c r="X33" s="6"/>
      <c r="Y33" s="6"/>
    </row>
    <row r="34" spans="1:25" ht="15.75" customHeight="1">
      <c r="A34" s="55"/>
      <c r="B34" s="105"/>
      <c r="C34" s="55"/>
      <c r="D34" s="90"/>
      <c r="E34" s="9" t="s">
        <v>21</v>
      </c>
      <c r="F34" s="48">
        <f>+H34+L34</f>
        <v>0</v>
      </c>
      <c r="G34" s="48"/>
      <c r="H34" s="48"/>
      <c r="I34" s="48"/>
      <c r="J34" s="48"/>
      <c r="K34" s="48"/>
      <c r="L34" s="48"/>
      <c r="M34" s="48"/>
      <c r="N34" s="103"/>
      <c r="O34" s="55"/>
      <c r="P34" s="66"/>
      <c r="Q34" s="66"/>
      <c r="R34" s="66"/>
      <c r="S34" s="66"/>
      <c r="T34" s="60"/>
      <c r="U34" s="60"/>
      <c r="V34" s="60"/>
      <c r="W34" s="60"/>
      <c r="X34" s="6"/>
      <c r="Y34" s="6"/>
    </row>
    <row r="35" spans="1:25" ht="15.75" customHeight="1">
      <c r="A35" s="55"/>
      <c r="B35" s="105"/>
      <c r="C35" s="55"/>
      <c r="D35" s="90"/>
      <c r="E35" s="9" t="s">
        <v>22</v>
      </c>
      <c r="F35" s="48">
        <f>+H35+L35</f>
        <v>800000</v>
      </c>
      <c r="G35" s="48">
        <f>+I35+M35</f>
        <v>800000</v>
      </c>
      <c r="H35" s="48">
        <v>800000</v>
      </c>
      <c r="I35" s="48">
        <v>800000</v>
      </c>
      <c r="J35" s="48">
        <v>0</v>
      </c>
      <c r="K35" s="48">
        <v>0</v>
      </c>
      <c r="L35" s="48">
        <v>0</v>
      </c>
      <c r="M35" s="48">
        <v>0</v>
      </c>
      <c r="N35" s="103"/>
      <c r="O35" s="55"/>
      <c r="P35" s="66"/>
      <c r="Q35" s="66"/>
      <c r="R35" s="66"/>
      <c r="S35" s="66"/>
      <c r="T35" s="60"/>
      <c r="U35" s="60"/>
      <c r="V35" s="60"/>
      <c r="W35" s="60"/>
      <c r="X35" s="6"/>
      <c r="Y35" s="6"/>
    </row>
    <row r="36" spans="1:25" ht="15.75" customHeight="1">
      <c r="A36" s="55"/>
      <c r="B36" s="105"/>
      <c r="C36" s="55"/>
      <c r="D36" s="90"/>
      <c r="E36" s="9" t="s">
        <v>23</v>
      </c>
      <c r="F36" s="48">
        <v>0</v>
      </c>
      <c r="G36" s="48">
        <v>0</v>
      </c>
      <c r="H36" s="48"/>
      <c r="I36" s="48"/>
      <c r="J36" s="48"/>
      <c r="K36" s="48"/>
      <c r="L36" s="48">
        <v>0</v>
      </c>
      <c r="M36" s="48">
        <v>0</v>
      </c>
      <c r="N36" s="103"/>
      <c r="O36" s="55"/>
      <c r="P36" s="66"/>
      <c r="Q36" s="66"/>
      <c r="R36" s="66"/>
      <c r="S36" s="66"/>
      <c r="T36" s="60"/>
      <c r="U36" s="60"/>
      <c r="V36" s="60"/>
      <c r="W36" s="60"/>
      <c r="X36" s="6"/>
      <c r="Y36" s="6"/>
    </row>
    <row r="37" spans="1:25" ht="15.75" customHeight="1">
      <c r="A37" s="56"/>
      <c r="B37" s="106"/>
      <c r="C37" s="56"/>
      <c r="D37" s="91"/>
      <c r="E37" s="9" t="s">
        <v>24</v>
      </c>
      <c r="F37" s="48">
        <v>0</v>
      </c>
      <c r="G37" s="48">
        <v>0</v>
      </c>
      <c r="H37" s="48"/>
      <c r="I37" s="48"/>
      <c r="J37" s="48"/>
      <c r="K37" s="48"/>
      <c r="L37" s="48">
        <v>0</v>
      </c>
      <c r="M37" s="48">
        <v>0</v>
      </c>
      <c r="N37" s="113"/>
      <c r="O37" s="56"/>
      <c r="P37" s="79"/>
      <c r="Q37" s="79"/>
      <c r="R37" s="79"/>
      <c r="S37" s="79"/>
      <c r="T37" s="61"/>
      <c r="U37" s="61"/>
      <c r="V37" s="61"/>
      <c r="W37" s="61"/>
      <c r="X37" s="6"/>
      <c r="Y37" s="6"/>
    </row>
    <row r="38" spans="1:25" ht="15.75" customHeight="1">
      <c r="A38" s="83" t="s">
        <v>51</v>
      </c>
      <c r="B38" s="82" t="s">
        <v>52</v>
      </c>
      <c r="C38" s="54" t="s">
        <v>9</v>
      </c>
      <c r="D38" s="57" t="s">
        <v>9</v>
      </c>
      <c r="E38" s="9" t="s">
        <v>19</v>
      </c>
      <c r="F38" s="48">
        <f>F39+F40+F41+F42</f>
        <v>0</v>
      </c>
      <c r="G38" s="48">
        <f t="shared" ref="G38:M38" si="28">G39+G40+G41+G42</f>
        <v>0</v>
      </c>
      <c r="H38" s="48"/>
      <c r="I38" s="48"/>
      <c r="J38" s="48">
        <f>+J43</f>
        <v>200000</v>
      </c>
      <c r="K38" s="48">
        <f>+K43</f>
        <v>200000</v>
      </c>
      <c r="L38" s="48">
        <f t="shared" si="28"/>
        <v>0</v>
      </c>
      <c r="M38" s="48">
        <f t="shared" si="28"/>
        <v>0</v>
      </c>
      <c r="N38" s="57" t="s">
        <v>9</v>
      </c>
      <c r="O38" s="57" t="s">
        <v>9</v>
      </c>
      <c r="P38" s="57" t="s">
        <v>9</v>
      </c>
      <c r="Q38" s="57" t="s">
        <v>9</v>
      </c>
      <c r="R38" s="57" t="s">
        <v>9</v>
      </c>
      <c r="S38" s="57" t="s">
        <v>9</v>
      </c>
      <c r="T38" s="57" t="s">
        <v>9</v>
      </c>
      <c r="U38" s="57" t="s">
        <v>9</v>
      </c>
      <c r="V38" s="57" t="s">
        <v>9</v>
      </c>
      <c r="W38" s="57" t="s">
        <v>9</v>
      </c>
      <c r="X38" s="6"/>
      <c r="Y38" s="6"/>
    </row>
    <row r="39" spans="1:25" ht="15.75" customHeight="1">
      <c r="A39" s="83"/>
      <c r="B39" s="82"/>
      <c r="C39" s="55"/>
      <c r="D39" s="90"/>
      <c r="E39" s="9" t="s">
        <v>21</v>
      </c>
      <c r="F39" s="48">
        <f>+H39+L39</f>
        <v>0</v>
      </c>
      <c r="G39" s="48"/>
      <c r="H39" s="48"/>
      <c r="I39" s="48"/>
      <c r="J39" s="48">
        <f>+J44</f>
        <v>200000</v>
      </c>
      <c r="K39" s="48">
        <f>+K44</f>
        <v>200000</v>
      </c>
      <c r="L39" s="48">
        <f>+L44</f>
        <v>0</v>
      </c>
      <c r="M39" s="48">
        <f>+M44</f>
        <v>0</v>
      </c>
      <c r="N39" s="58"/>
      <c r="O39" s="58"/>
      <c r="P39" s="58"/>
      <c r="Q39" s="58"/>
      <c r="R39" s="58"/>
      <c r="S39" s="58"/>
      <c r="T39" s="58"/>
      <c r="U39" s="58"/>
      <c r="V39" s="66"/>
      <c r="W39" s="66"/>
      <c r="X39" s="6"/>
      <c r="Y39" s="6"/>
    </row>
    <row r="40" spans="1:25" ht="15.75" customHeight="1">
      <c r="A40" s="83"/>
      <c r="B40" s="82"/>
      <c r="C40" s="55"/>
      <c r="D40" s="90"/>
      <c r="E40" s="9" t="s">
        <v>22</v>
      </c>
      <c r="F40" s="48">
        <v>0</v>
      </c>
      <c r="G40" s="48">
        <v>0</v>
      </c>
      <c r="H40" s="48"/>
      <c r="I40" s="48"/>
      <c r="J40" s="48"/>
      <c r="K40" s="48"/>
      <c r="L40" s="48">
        <v>0</v>
      </c>
      <c r="M40" s="48">
        <v>0</v>
      </c>
      <c r="N40" s="58"/>
      <c r="O40" s="58"/>
      <c r="P40" s="58"/>
      <c r="Q40" s="58"/>
      <c r="R40" s="58"/>
      <c r="S40" s="58"/>
      <c r="T40" s="58"/>
      <c r="U40" s="58"/>
      <c r="V40" s="66"/>
      <c r="W40" s="66"/>
      <c r="X40" s="6"/>
      <c r="Y40" s="6"/>
    </row>
    <row r="41" spans="1:25" ht="15.75" customHeight="1">
      <c r="A41" s="83"/>
      <c r="B41" s="82"/>
      <c r="C41" s="55"/>
      <c r="D41" s="90"/>
      <c r="E41" s="9" t="s">
        <v>23</v>
      </c>
      <c r="F41" s="48">
        <v>0</v>
      </c>
      <c r="G41" s="48">
        <v>0</v>
      </c>
      <c r="H41" s="48"/>
      <c r="I41" s="48"/>
      <c r="J41" s="48"/>
      <c r="K41" s="48"/>
      <c r="L41" s="48">
        <v>0</v>
      </c>
      <c r="M41" s="48">
        <v>0</v>
      </c>
      <c r="N41" s="58"/>
      <c r="O41" s="58"/>
      <c r="P41" s="58"/>
      <c r="Q41" s="58"/>
      <c r="R41" s="58"/>
      <c r="S41" s="58"/>
      <c r="T41" s="58"/>
      <c r="U41" s="58"/>
      <c r="V41" s="66"/>
      <c r="W41" s="66"/>
      <c r="X41" s="6"/>
      <c r="Y41" s="6"/>
    </row>
    <row r="42" spans="1:25" ht="15.75" customHeight="1">
      <c r="A42" s="83"/>
      <c r="B42" s="82"/>
      <c r="C42" s="56"/>
      <c r="D42" s="91"/>
      <c r="E42" s="9" t="s">
        <v>24</v>
      </c>
      <c r="F42" s="48">
        <v>0</v>
      </c>
      <c r="G42" s="48">
        <v>0</v>
      </c>
      <c r="H42" s="48"/>
      <c r="I42" s="48"/>
      <c r="J42" s="48"/>
      <c r="K42" s="48"/>
      <c r="L42" s="48">
        <v>0</v>
      </c>
      <c r="M42" s="48">
        <v>0</v>
      </c>
      <c r="N42" s="58"/>
      <c r="O42" s="58"/>
      <c r="P42" s="58"/>
      <c r="Q42" s="58"/>
      <c r="R42" s="58"/>
      <c r="S42" s="58"/>
      <c r="T42" s="58"/>
      <c r="U42" s="58"/>
      <c r="V42" s="66"/>
      <c r="W42" s="66"/>
      <c r="X42" s="6"/>
      <c r="Y42" s="6"/>
    </row>
    <row r="43" spans="1:25" ht="15.75" customHeight="1">
      <c r="A43" s="83" t="s">
        <v>53</v>
      </c>
      <c r="B43" s="82" t="s">
        <v>54</v>
      </c>
      <c r="C43" s="54"/>
      <c r="D43" s="57"/>
      <c r="E43" s="9" t="s">
        <v>19</v>
      </c>
      <c r="F43" s="48">
        <f>F44+F45+F46+F47</f>
        <v>0</v>
      </c>
      <c r="G43" s="48">
        <f t="shared" ref="G43:M43" si="29">G44+G45+G46+G47</f>
        <v>0</v>
      </c>
      <c r="H43" s="48"/>
      <c r="I43" s="48"/>
      <c r="J43" s="48">
        <f>+J44+J45+J46+J47</f>
        <v>200000</v>
      </c>
      <c r="K43" s="48">
        <f>+K44+K45+K46+K47</f>
        <v>200000</v>
      </c>
      <c r="L43" s="48">
        <f>L44+L45+L46+L47</f>
        <v>0</v>
      </c>
      <c r="M43" s="48">
        <f t="shared" si="29"/>
        <v>0</v>
      </c>
      <c r="N43" s="102" t="s">
        <v>58</v>
      </c>
      <c r="O43" s="54" t="s">
        <v>39</v>
      </c>
      <c r="P43" s="59">
        <v>2</v>
      </c>
      <c r="Q43" s="59">
        <v>6</v>
      </c>
      <c r="R43" s="59">
        <v>0</v>
      </c>
      <c r="S43" s="59">
        <v>4</v>
      </c>
      <c r="T43" s="59">
        <v>2</v>
      </c>
      <c r="U43" s="59">
        <v>2</v>
      </c>
      <c r="V43" s="59">
        <v>0</v>
      </c>
      <c r="W43" s="59">
        <v>0</v>
      </c>
      <c r="X43" s="6"/>
      <c r="Y43" s="6"/>
    </row>
    <row r="44" spans="1:25" ht="15.75" customHeight="1">
      <c r="A44" s="83"/>
      <c r="B44" s="82"/>
      <c r="C44" s="55"/>
      <c r="D44" s="90"/>
      <c r="E44" s="9" t="s">
        <v>21</v>
      </c>
      <c r="F44" s="48">
        <f>+H44+L44</f>
        <v>0</v>
      </c>
      <c r="G44" s="48"/>
      <c r="H44" s="48"/>
      <c r="I44" s="48"/>
      <c r="J44" s="48">
        <v>200000</v>
      </c>
      <c r="K44" s="48">
        <v>200000</v>
      </c>
      <c r="L44" s="48"/>
      <c r="M44" s="48"/>
      <c r="N44" s="103"/>
      <c r="O44" s="55"/>
      <c r="P44" s="66"/>
      <c r="Q44" s="66"/>
      <c r="R44" s="66"/>
      <c r="S44" s="66"/>
      <c r="T44" s="60"/>
      <c r="U44" s="60"/>
      <c r="V44" s="60"/>
      <c r="W44" s="60"/>
      <c r="X44" s="6"/>
      <c r="Y44" s="6"/>
    </row>
    <row r="45" spans="1:25" ht="15.75" customHeight="1">
      <c r="A45" s="83"/>
      <c r="B45" s="82"/>
      <c r="C45" s="55"/>
      <c r="D45" s="90"/>
      <c r="E45" s="9" t="s">
        <v>22</v>
      </c>
      <c r="F45" s="48">
        <v>0</v>
      </c>
      <c r="G45" s="48">
        <v>0</v>
      </c>
      <c r="H45" s="48"/>
      <c r="I45" s="48"/>
      <c r="J45" s="48"/>
      <c r="K45" s="48"/>
      <c r="L45" s="48">
        <v>0</v>
      </c>
      <c r="M45" s="48">
        <v>0</v>
      </c>
      <c r="N45" s="103"/>
      <c r="O45" s="55"/>
      <c r="P45" s="66"/>
      <c r="Q45" s="66"/>
      <c r="R45" s="66"/>
      <c r="S45" s="66"/>
      <c r="T45" s="60"/>
      <c r="U45" s="60"/>
      <c r="V45" s="60"/>
      <c r="W45" s="60"/>
      <c r="X45" s="6"/>
      <c r="Y45" s="6"/>
    </row>
    <row r="46" spans="1:25" ht="15.75" customHeight="1">
      <c r="A46" s="83"/>
      <c r="B46" s="82"/>
      <c r="C46" s="55"/>
      <c r="D46" s="90"/>
      <c r="E46" s="9" t="s">
        <v>23</v>
      </c>
      <c r="F46" s="48">
        <v>0</v>
      </c>
      <c r="G46" s="48">
        <v>0</v>
      </c>
      <c r="H46" s="48"/>
      <c r="I46" s="48"/>
      <c r="J46" s="48"/>
      <c r="K46" s="48"/>
      <c r="L46" s="48">
        <v>0</v>
      </c>
      <c r="M46" s="48">
        <v>0</v>
      </c>
      <c r="N46" s="103"/>
      <c r="O46" s="55"/>
      <c r="P46" s="66"/>
      <c r="Q46" s="66"/>
      <c r="R46" s="66"/>
      <c r="S46" s="66"/>
      <c r="T46" s="60"/>
      <c r="U46" s="60"/>
      <c r="V46" s="60"/>
      <c r="W46" s="60"/>
      <c r="X46" s="6"/>
      <c r="Y46" s="6"/>
    </row>
    <row r="47" spans="1:25" ht="15.75" customHeight="1">
      <c r="A47" s="83"/>
      <c r="B47" s="82"/>
      <c r="C47" s="56"/>
      <c r="D47" s="91"/>
      <c r="E47" s="9" t="s">
        <v>24</v>
      </c>
      <c r="F47" s="48">
        <v>0</v>
      </c>
      <c r="G47" s="48">
        <v>0</v>
      </c>
      <c r="H47" s="48"/>
      <c r="I47" s="48"/>
      <c r="J47" s="48"/>
      <c r="K47" s="48"/>
      <c r="L47" s="48">
        <v>0</v>
      </c>
      <c r="M47" s="48">
        <v>0</v>
      </c>
      <c r="N47" s="113"/>
      <c r="O47" s="56"/>
      <c r="P47" s="79"/>
      <c r="Q47" s="79"/>
      <c r="R47" s="79"/>
      <c r="S47" s="79"/>
      <c r="T47" s="61"/>
      <c r="U47" s="61"/>
      <c r="V47" s="61"/>
      <c r="W47" s="61"/>
      <c r="X47" s="6"/>
      <c r="Y47" s="6"/>
    </row>
    <row r="48" spans="1:25" ht="15.75" customHeight="1">
      <c r="A48" s="149" t="s">
        <v>40</v>
      </c>
      <c r="B48" s="140" t="s">
        <v>55</v>
      </c>
      <c r="C48" s="54" t="s">
        <v>9</v>
      </c>
      <c r="D48" s="57" t="s">
        <v>9</v>
      </c>
      <c r="E48" s="9" t="s">
        <v>19</v>
      </c>
      <c r="F48" s="48">
        <f>F49+F50+F51+F52</f>
        <v>3800</v>
      </c>
      <c r="G48" s="48">
        <f t="shared" ref="G48:I48" si="30">G49+G50+G51+G52</f>
        <v>0</v>
      </c>
      <c r="H48" s="48">
        <f t="shared" si="30"/>
        <v>0</v>
      </c>
      <c r="I48" s="48">
        <f t="shared" si="30"/>
        <v>0</v>
      </c>
      <c r="J48" s="48">
        <f>+J53+J58</f>
        <v>0</v>
      </c>
      <c r="K48" s="48">
        <f t="shared" ref="K48:M48" si="31">+K53+K58</f>
        <v>0</v>
      </c>
      <c r="L48" s="48">
        <f t="shared" si="31"/>
        <v>3800</v>
      </c>
      <c r="M48" s="48">
        <f t="shared" si="31"/>
        <v>3800</v>
      </c>
      <c r="N48" s="57" t="s">
        <v>9</v>
      </c>
      <c r="O48" s="57" t="s">
        <v>9</v>
      </c>
      <c r="P48" s="57" t="s">
        <v>9</v>
      </c>
      <c r="Q48" s="57" t="s">
        <v>9</v>
      </c>
      <c r="R48" s="57" t="s">
        <v>9</v>
      </c>
      <c r="S48" s="57" t="s">
        <v>9</v>
      </c>
      <c r="T48" s="57" t="s">
        <v>9</v>
      </c>
      <c r="U48" s="57" t="s">
        <v>9</v>
      </c>
      <c r="V48" s="57" t="s">
        <v>9</v>
      </c>
      <c r="W48" s="57" t="s">
        <v>9</v>
      </c>
      <c r="X48" s="6"/>
      <c r="Y48" s="6"/>
    </row>
    <row r="49" spans="1:25" ht="15.75" customHeight="1">
      <c r="A49" s="149"/>
      <c r="B49" s="140"/>
      <c r="C49" s="55"/>
      <c r="D49" s="90"/>
      <c r="E49" s="9" t="s">
        <v>21</v>
      </c>
      <c r="F49" s="48">
        <f>+H49+L49</f>
        <v>3800</v>
      </c>
      <c r="G49" s="48"/>
      <c r="H49" s="48"/>
      <c r="I49" s="48"/>
      <c r="J49" s="48">
        <f>+J54+J59</f>
        <v>0</v>
      </c>
      <c r="K49" s="48">
        <f t="shared" ref="K49:M49" si="32">+K54+K59</f>
        <v>0</v>
      </c>
      <c r="L49" s="48">
        <f t="shared" si="32"/>
        <v>3800</v>
      </c>
      <c r="M49" s="48">
        <f t="shared" si="32"/>
        <v>3800</v>
      </c>
      <c r="N49" s="58"/>
      <c r="O49" s="58"/>
      <c r="P49" s="58"/>
      <c r="Q49" s="58"/>
      <c r="R49" s="58"/>
      <c r="S49" s="58"/>
      <c r="T49" s="58"/>
      <c r="U49" s="58"/>
      <c r="V49" s="66"/>
      <c r="W49" s="66"/>
      <c r="X49" s="6"/>
      <c r="Y49" s="6"/>
    </row>
    <row r="50" spans="1:25" ht="15.75" customHeight="1">
      <c r="A50" s="149"/>
      <c r="B50" s="140"/>
      <c r="C50" s="55"/>
      <c r="D50" s="90"/>
      <c r="E50" s="9" t="s">
        <v>22</v>
      </c>
      <c r="F50" s="48">
        <v>0</v>
      </c>
      <c r="G50" s="48">
        <v>0</v>
      </c>
      <c r="H50" s="48"/>
      <c r="I50" s="48"/>
      <c r="J50" s="48">
        <f>+J55+J60</f>
        <v>0</v>
      </c>
      <c r="K50" s="48">
        <f t="shared" ref="K50:M50" si="33">+K55+K60</f>
        <v>0</v>
      </c>
      <c r="L50" s="48">
        <f t="shared" si="33"/>
        <v>0</v>
      </c>
      <c r="M50" s="48">
        <f t="shared" si="33"/>
        <v>0</v>
      </c>
      <c r="N50" s="58"/>
      <c r="O50" s="58"/>
      <c r="P50" s="58"/>
      <c r="Q50" s="58"/>
      <c r="R50" s="58"/>
      <c r="S50" s="58"/>
      <c r="T50" s="58"/>
      <c r="U50" s="58"/>
      <c r="V50" s="66"/>
      <c r="W50" s="66"/>
      <c r="X50" s="6"/>
      <c r="Y50" s="6"/>
    </row>
    <row r="51" spans="1:25" ht="15.75" customHeight="1">
      <c r="A51" s="149"/>
      <c r="B51" s="140"/>
      <c r="C51" s="55"/>
      <c r="D51" s="90"/>
      <c r="E51" s="9" t="s">
        <v>23</v>
      </c>
      <c r="F51" s="48">
        <v>0</v>
      </c>
      <c r="G51" s="48">
        <v>0</v>
      </c>
      <c r="H51" s="48"/>
      <c r="I51" s="48"/>
      <c r="J51" s="48">
        <f>+J56+J61</f>
        <v>0</v>
      </c>
      <c r="K51" s="48">
        <f t="shared" ref="K51:M51" si="34">+K56+K61</f>
        <v>0</v>
      </c>
      <c r="L51" s="48">
        <f t="shared" si="34"/>
        <v>0</v>
      </c>
      <c r="M51" s="48">
        <f t="shared" si="34"/>
        <v>0</v>
      </c>
      <c r="N51" s="58"/>
      <c r="O51" s="58"/>
      <c r="P51" s="58"/>
      <c r="Q51" s="58"/>
      <c r="R51" s="58"/>
      <c r="S51" s="58"/>
      <c r="T51" s="58"/>
      <c r="U51" s="58"/>
      <c r="V51" s="66"/>
      <c r="W51" s="66"/>
      <c r="X51" s="6"/>
      <c r="Y51" s="6"/>
    </row>
    <row r="52" spans="1:25" ht="15.75" customHeight="1">
      <c r="A52" s="149"/>
      <c r="B52" s="140"/>
      <c r="C52" s="56"/>
      <c r="D52" s="91"/>
      <c r="E52" s="9" t="s">
        <v>24</v>
      </c>
      <c r="F52" s="48">
        <v>0</v>
      </c>
      <c r="G52" s="48">
        <v>0</v>
      </c>
      <c r="H52" s="48"/>
      <c r="I52" s="48"/>
      <c r="J52" s="48">
        <f>+J57+J62</f>
        <v>0</v>
      </c>
      <c r="K52" s="48">
        <f t="shared" ref="K52:M52" si="35">+K57+K62</f>
        <v>0</v>
      </c>
      <c r="L52" s="48">
        <f t="shared" si="35"/>
        <v>0</v>
      </c>
      <c r="M52" s="48">
        <f t="shared" si="35"/>
        <v>0</v>
      </c>
      <c r="N52" s="58"/>
      <c r="O52" s="58"/>
      <c r="P52" s="58"/>
      <c r="Q52" s="58"/>
      <c r="R52" s="58"/>
      <c r="S52" s="58"/>
      <c r="T52" s="58"/>
      <c r="U52" s="58"/>
      <c r="V52" s="66"/>
      <c r="W52" s="66"/>
      <c r="X52" s="6"/>
      <c r="Y52" s="6"/>
    </row>
    <row r="53" spans="1:25" ht="15.75" customHeight="1">
      <c r="A53" s="149" t="s">
        <v>56</v>
      </c>
      <c r="B53" s="140" t="s">
        <v>57</v>
      </c>
      <c r="C53" s="54" t="s">
        <v>9</v>
      </c>
      <c r="D53" s="57" t="s">
        <v>9</v>
      </c>
      <c r="E53" s="9" t="s">
        <v>19</v>
      </c>
      <c r="F53" s="48">
        <f>F54+F55+F56+F57</f>
        <v>0</v>
      </c>
      <c r="G53" s="48">
        <f t="shared" ref="G53:K53" si="36">G54+G55+G56+G57</f>
        <v>0</v>
      </c>
      <c r="H53" s="48">
        <f t="shared" si="36"/>
        <v>0</v>
      </c>
      <c r="I53" s="48">
        <f t="shared" si="36"/>
        <v>0</v>
      </c>
      <c r="J53" s="48">
        <f t="shared" si="36"/>
        <v>0</v>
      </c>
      <c r="K53" s="48">
        <f t="shared" si="36"/>
        <v>0</v>
      </c>
      <c r="L53" s="48">
        <f t="shared" ref="L53:M53" si="37">L54+L55+L56+L57</f>
        <v>0</v>
      </c>
      <c r="M53" s="48">
        <f t="shared" si="37"/>
        <v>0</v>
      </c>
      <c r="N53" s="57" t="s">
        <v>9</v>
      </c>
      <c r="O53" s="57" t="s">
        <v>9</v>
      </c>
      <c r="P53" s="57" t="s">
        <v>9</v>
      </c>
      <c r="Q53" s="57" t="s">
        <v>9</v>
      </c>
      <c r="R53" s="57" t="s">
        <v>9</v>
      </c>
      <c r="S53" s="57" t="s">
        <v>9</v>
      </c>
      <c r="T53" s="57" t="s">
        <v>9</v>
      </c>
      <c r="U53" s="57" t="s">
        <v>9</v>
      </c>
      <c r="V53" s="57" t="s">
        <v>9</v>
      </c>
      <c r="W53" s="57" t="s">
        <v>9</v>
      </c>
      <c r="X53" s="6"/>
      <c r="Y53" s="6"/>
    </row>
    <row r="54" spans="1:25" ht="15.75" customHeight="1">
      <c r="A54" s="149"/>
      <c r="B54" s="140"/>
      <c r="C54" s="55"/>
      <c r="D54" s="90"/>
      <c r="E54" s="9" t="s">
        <v>21</v>
      </c>
      <c r="F54" s="48">
        <f>+H54+L54</f>
        <v>0</v>
      </c>
      <c r="G54" s="48"/>
      <c r="H54" s="48"/>
      <c r="I54" s="48"/>
      <c r="J54" s="48"/>
      <c r="K54" s="48"/>
      <c r="L54" s="48"/>
      <c r="M54" s="48"/>
      <c r="N54" s="58"/>
      <c r="O54" s="58"/>
      <c r="P54" s="58"/>
      <c r="Q54" s="58"/>
      <c r="R54" s="58"/>
      <c r="S54" s="58"/>
      <c r="T54" s="58"/>
      <c r="U54" s="58"/>
      <c r="V54" s="66"/>
      <c r="W54" s="66"/>
      <c r="X54" s="6"/>
      <c r="Y54" s="6"/>
    </row>
    <row r="55" spans="1:25" ht="15.75" customHeight="1">
      <c r="A55" s="149"/>
      <c r="B55" s="140"/>
      <c r="C55" s="55"/>
      <c r="D55" s="90"/>
      <c r="E55" s="9" t="s">
        <v>22</v>
      </c>
      <c r="F55" s="48">
        <v>0</v>
      </c>
      <c r="G55" s="48">
        <v>0</v>
      </c>
      <c r="H55" s="48"/>
      <c r="I55" s="48"/>
      <c r="J55" s="48"/>
      <c r="K55" s="48"/>
      <c r="L55" s="48">
        <v>0</v>
      </c>
      <c r="M55" s="48">
        <v>0</v>
      </c>
      <c r="N55" s="58"/>
      <c r="O55" s="58"/>
      <c r="P55" s="58"/>
      <c r="Q55" s="58"/>
      <c r="R55" s="58"/>
      <c r="S55" s="58"/>
      <c r="T55" s="58"/>
      <c r="U55" s="58"/>
      <c r="V55" s="66"/>
      <c r="W55" s="66"/>
      <c r="X55" s="6"/>
      <c r="Y55" s="6"/>
    </row>
    <row r="56" spans="1:25" ht="15.75" customHeight="1">
      <c r="A56" s="149"/>
      <c r="B56" s="140"/>
      <c r="C56" s="55"/>
      <c r="D56" s="90"/>
      <c r="E56" s="9" t="s">
        <v>23</v>
      </c>
      <c r="F56" s="48">
        <v>0</v>
      </c>
      <c r="G56" s="48">
        <v>0</v>
      </c>
      <c r="H56" s="48"/>
      <c r="I56" s="48"/>
      <c r="J56" s="48"/>
      <c r="K56" s="48"/>
      <c r="L56" s="48">
        <v>0</v>
      </c>
      <c r="M56" s="48">
        <v>0</v>
      </c>
      <c r="N56" s="58"/>
      <c r="O56" s="58"/>
      <c r="P56" s="58"/>
      <c r="Q56" s="58"/>
      <c r="R56" s="58"/>
      <c r="S56" s="58"/>
      <c r="T56" s="58"/>
      <c r="U56" s="58"/>
      <c r="V56" s="66"/>
      <c r="W56" s="66"/>
      <c r="X56" s="6"/>
      <c r="Y56" s="6"/>
    </row>
    <row r="57" spans="1:25" ht="15.75" customHeight="1">
      <c r="A57" s="149"/>
      <c r="B57" s="140"/>
      <c r="C57" s="56"/>
      <c r="D57" s="91"/>
      <c r="E57" s="9" t="s">
        <v>24</v>
      </c>
      <c r="F57" s="48">
        <v>0</v>
      </c>
      <c r="G57" s="48">
        <v>0</v>
      </c>
      <c r="H57" s="48"/>
      <c r="I57" s="48"/>
      <c r="J57" s="48"/>
      <c r="K57" s="48"/>
      <c r="L57" s="48">
        <v>0</v>
      </c>
      <c r="M57" s="48">
        <v>0</v>
      </c>
      <c r="N57" s="58"/>
      <c r="O57" s="58"/>
      <c r="P57" s="58"/>
      <c r="Q57" s="58"/>
      <c r="R57" s="58"/>
      <c r="S57" s="58"/>
      <c r="T57" s="58"/>
      <c r="U57" s="58"/>
      <c r="V57" s="66"/>
      <c r="W57" s="66"/>
      <c r="X57" s="6"/>
      <c r="Y57" s="6"/>
    </row>
    <row r="58" spans="1:25" ht="15.75" customHeight="1">
      <c r="A58" s="112" t="s">
        <v>36</v>
      </c>
      <c r="B58" s="104" t="s">
        <v>60</v>
      </c>
      <c r="C58" s="54"/>
      <c r="D58" s="57"/>
      <c r="E58" s="9" t="s">
        <v>19</v>
      </c>
      <c r="F58" s="48">
        <f>F59+F60+F61+F62</f>
        <v>3800</v>
      </c>
      <c r="G58" s="48">
        <f t="shared" ref="G58:K58" si="38">G59+G60+G61+G62</f>
        <v>0</v>
      </c>
      <c r="H58" s="48">
        <f t="shared" si="38"/>
        <v>0</v>
      </c>
      <c r="I58" s="48">
        <f t="shared" si="38"/>
        <v>0</v>
      </c>
      <c r="J58" s="48">
        <f t="shared" si="38"/>
        <v>0</v>
      </c>
      <c r="K58" s="48">
        <f t="shared" si="38"/>
        <v>0</v>
      </c>
      <c r="L58" s="48">
        <f t="shared" ref="L58:M58" si="39">L59+L60+L61+L62</f>
        <v>3800</v>
      </c>
      <c r="M58" s="48">
        <f t="shared" si="39"/>
        <v>3800</v>
      </c>
      <c r="N58" s="102" t="s">
        <v>62</v>
      </c>
      <c r="O58" s="53" t="s">
        <v>39</v>
      </c>
      <c r="P58" s="150">
        <f>+R58+V58</f>
        <v>220</v>
      </c>
      <c r="Q58" s="150">
        <f>+S58+W58</f>
        <v>274</v>
      </c>
      <c r="R58" s="150">
        <v>100</v>
      </c>
      <c r="S58" s="150">
        <v>154</v>
      </c>
      <c r="T58" s="150">
        <v>100</v>
      </c>
      <c r="U58" s="150">
        <v>118</v>
      </c>
      <c r="V58" s="150">
        <v>120</v>
      </c>
      <c r="W58" s="150">
        <v>120</v>
      </c>
      <c r="X58" s="6"/>
      <c r="Y58" s="6"/>
    </row>
    <row r="59" spans="1:25" ht="30" customHeight="1">
      <c r="A59" s="55"/>
      <c r="B59" s="105"/>
      <c r="C59" s="55"/>
      <c r="D59" s="90"/>
      <c r="E59" s="9" t="s">
        <v>21</v>
      </c>
      <c r="F59" s="48">
        <f>+H59+L59</f>
        <v>3800</v>
      </c>
      <c r="G59" s="48"/>
      <c r="H59" s="48"/>
      <c r="I59" s="48"/>
      <c r="J59" s="48"/>
      <c r="K59" s="48"/>
      <c r="L59" s="48">
        <v>3800</v>
      </c>
      <c r="M59" s="48">
        <v>3800</v>
      </c>
      <c r="N59" s="103"/>
      <c r="O59" s="53"/>
      <c r="P59" s="150"/>
      <c r="Q59" s="150"/>
      <c r="R59" s="150"/>
      <c r="S59" s="150"/>
      <c r="T59" s="150"/>
      <c r="U59" s="150"/>
      <c r="V59" s="150"/>
      <c r="W59" s="150"/>
      <c r="X59" s="6"/>
      <c r="Y59" s="6"/>
    </row>
    <row r="60" spans="1:25" ht="15.75" customHeight="1">
      <c r="A60" s="55"/>
      <c r="B60" s="105"/>
      <c r="C60" s="55"/>
      <c r="D60" s="90"/>
      <c r="E60" s="9" t="s">
        <v>22</v>
      </c>
      <c r="F60" s="48">
        <v>0</v>
      </c>
      <c r="G60" s="48">
        <v>0</v>
      </c>
      <c r="H60" s="48"/>
      <c r="I60" s="48"/>
      <c r="J60" s="48"/>
      <c r="K60" s="48"/>
      <c r="L60" s="48">
        <v>0</v>
      </c>
      <c r="M60" s="48">
        <v>0</v>
      </c>
      <c r="N60" s="103"/>
      <c r="O60" s="53"/>
      <c r="P60" s="150"/>
      <c r="Q60" s="150"/>
      <c r="R60" s="150"/>
      <c r="S60" s="150"/>
      <c r="T60" s="150"/>
      <c r="U60" s="150"/>
      <c r="V60" s="150"/>
      <c r="W60" s="150"/>
      <c r="X60" s="6"/>
      <c r="Y60" s="6"/>
    </row>
    <row r="61" spans="1:25" ht="15.75" customHeight="1">
      <c r="A61" s="55"/>
      <c r="B61" s="105"/>
      <c r="C61" s="55"/>
      <c r="D61" s="90"/>
      <c r="E61" s="9" t="s">
        <v>23</v>
      </c>
      <c r="F61" s="48">
        <v>0</v>
      </c>
      <c r="G61" s="48">
        <v>0</v>
      </c>
      <c r="H61" s="48"/>
      <c r="I61" s="48"/>
      <c r="J61" s="48"/>
      <c r="K61" s="48"/>
      <c r="L61" s="48">
        <v>0</v>
      </c>
      <c r="M61" s="48">
        <v>0</v>
      </c>
      <c r="N61" s="117" t="s">
        <v>63</v>
      </c>
      <c r="O61" s="53" t="s">
        <v>39</v>
      </c>
      <c r="P61" s="151">
        <f>+R61+V61</f>
        <v>15</v>
      </c>
      <c r="Q61" s="151">
        <f>+S61+W61</f>
        <v>17</v>
      </c>
      <c r="R61" s="152">
        <v>5</v>
      </c>
      <c r="S61" s="152">
        <v>5</v>
      </c>
      <c r="T61" s="150">
        <v>5</v>
      </c>
      <c r="U61" s="150">
        <v>30</v>
      </c>
      <c r="V61" s="150">
        <v>10</v>
      </c>
      <c r="W61" s="150">
        <v>12</v>
      </c>
      <c r="X61" s="6"/>
      <c r="Y61" s="6"/>
    </row>
    <row r="62" spans="1:25" ht="38.25" customHeight="1">
      <c r="A62" s="56"/>
      <c r="B62" s="106"/>
      <c r="C62" s="56"/>
      <c r="D62" s="91"/>
      <c r="E62" s="9" t="s">
        <v>24</v>
      </c>
      <c r="F62" s="48">
        <v>0</v>
      </c>
      <c r="G62" s="48">
        <v>0</v>
      </c>
      <c r="H62" s="48"/>
      <c r="I62" s="48"/>
      <c r="J62" s="48"/>
      <c r="K62" s="48"/>
      <c r="L62" s="48">
        <v>0</v>
      </c>
      <c r="M62" s="48">
        <v>0</v>
      </c>
      <c r="N62" s="118"/>
      <c r="O62" s="53"/>
      <c r="P62" s="152"/>
      <c r="Q62" s="152"/>
      <c r="R62" s="152"/>
      <c r="S62" s="152"/>
      <c r="T62" s="150"/>
      <c r="U62" s="150"/>
      <c r="V62" s="150"/>
      <c r="W62" s="150"/>
      <c r="X62" s="6"/>
      <c r="Y62" s="6"/>
    </row>
    <row r="63" spans="1:25" ht="15.75" customHeight="1">
      <c r="A63" s="112" t="s">
        <v>50</v>
      </c>
      <c r="B63" s="104" t="s">
        <v>61</v>
      </c>
      <c r="C63" s="54"/>
      <c r="D63" s="57"/>
      <c r="E63" s="9" t="s">
        <v>19</v>
      </c>
      <c r="F63" s="48">
        <f>F64+F65+F66+F67</f>
        <v>0</v>
      </c>
      <c r="G63" s="48">
        <f t="shared" ref="G63:K63" si="40">G64+G65+G66+G67</f>
        <v>0</v>
      </c>
      <c r="H63" s="48">
        <f t="shared" si="40"/>
        <v>0</v>
      </c>
      <c r="I63" s="48">
        <f t="shared" si="40"/>
        <v>0</v>
      </c>
      <c r="J63" s="48">
        <f t="shared" si="40"/>
        <v>0</v>
      </c>
      <c r="K63" s="48">
        <f t="shared" si="40"/>
        <v>0</v>
      </c>
      <c r="L63" s="48">
        <f t="shared" ref="L63:M63" si="41">L64+L65+L66+L67</f>
        <v>0</v>
      </c>
      <c r="M63" s="48">
        <f t="shared" si="41"/>
        <v>0</v>
      </c>
      <c r="N63" s="148" t="s">
        <v>64</v>
      </c>
      <c r="O63" s="53" t="s">
        <v>66</v>
      </c>
      <c r="P63" s="150">
        <f>+R63+V63</f>
        <v>6</v>
      </c>
      <c r="Q63" s="150">
        <f>+S63+W63</f>
        <v>11</v>
      </c>
      <c r="R63" s="150">
        <v>3</v>
      </c>
      <c r="S63" s="150">
        <v>5</v>
      </c>
      <c r="T63" s="150">
        <v>3</v>
      </c>
      <c r="U63" s="150">
        <v>4</v>
      </c>
      <c r="V63" s="150">
        <v>3</v>
      </c>
      <c r="W63" s="150">
        <v>6</v>
      </c>
      <c r="X63" s="6"/>
      <c r="Y63" s="6"/>
    </row>
    <row r="64" spans="1:25" ht="38.25" customHeight="1">
      <c r="A64" s="55"/>
      <c r="B64" s="105"/>
      <c r="C64" s="55"/>
      <c r="D64" s="90"/>
      <c r="E64" s="9" t="s">
        <v>21</v>
      </c>
      <c r="F64" s="48">
        <f>+H64+L64</f>
        <v>0</v>
      </c>
      <c r="G64" s="48"/>
      <c r="H64" s="48"/>
      <c r="I64" s="48"/>
      <c r="J64" s="48"/>
      <c r="K64" s="48"/>
      <c r="L64" s="48"/>
      <c r="M64" s="48"/>
      <c r="N64" s="148"/>
      <c r="O64" s="53"/>
      <c r="P64" s="150"/>
      <c r="Q64" s="150"/>
      <c r="R64" s="150"/>
      <c r="S64" s="150"/>
      <c r="T64" s="150"/>
      <c r="U64" s="150"/>
      <c r="V64" s="150"/>
      <c r="W64" s="150"/>
      <c r="X64" s="6"/>
      <c r="Y64" s="6"/>
    </row>
    <row r="65" spans="1:25" ht="15.75" customHeight="1">
      <c r="A65" s="55"/>
      <c r="B65" s="105"/>
      <c r="C65" s="55"/>
      <c r="D65" s="90"/>
      <c r="E65" s="9" t="s">
        <v>22</v>
      </c>
      <c r="F65" s="48">
        <v>0</v>
      </c>
      <c r="G65" s="48">
        <v>0</v>
      </c>
      <c r="H65" s="48"/>
      <c r="I65" s="48"/>
      <c r="J65" s="48"/>
      <c r="K65" s="48"/>
      <c r="L65" s="48">
        <v>0</v>
      </c>
      <c r="M65" s="48">
        <v>0</v>
      </c>
      <c r="N65" s="148" t="s">
        <v>65</v>
      </c>
      <c r="O65" s="53" t="s">
        <v>39</v>
      </c>
      <c r="P65" s="151">
        <f>+R65+V65</f>
        <v>7</v>
      </c>
      <c r="Q65" s="151">
        <f>+S65+W65</f>
        <v>10</v>
      </c>
      <c r="R65" s="152">
        <v>2</v>
      </c>
      <c r="S65" s="152">
        <v>5</v>
      </c>
      <c r="T65" s="150">
        <v>2</v>
      </c>
      <c r="U65" s="150">
        <v>4</v>
      </c>
      <c r="V65" s="150">
        <v>5</v>
      </c>
      <c r="W65" s="150">
        <v>5</v>
      </c>
      <c r="X65" s="6"/>
      <c r="Y65" s="6"/>
    </row>
    <row r="66" spans="1:25" ht="15.75" customHeight="1">
      <c r="A66" s="55"/>
      <c r="B66" s="105"/>
      <c r="C66" s="55"/>
      <c r="D66" s="90"/>
      <c r="E66" s="9" t="s">
        <v>23</v>
      </c>
      <c r="F66" s="48">
        <v>0</v>
      </c>
      <c r="G66" s="48">
        <v>0</v>
      </c>
      <c r="H66" s="48"/>
      <c r="I66" s="48"/>
      <c r="J66" s="48"/>
      <c r="K66" s="48"/>
      <c r="L66" s="48">
        <v>0</v>
      </c>
      <c r="M66" s="48">
        <v>0</v>
      </c>
      <c r="N66" s="148"/>
      <c r="O66" s="53"/>
      <c r="P66" s="152"/>
      <c r="Q66" s="152"/>
      <c r="R66" s="152"/>
      <c r="S66" s="152"/>
      <c r="T66" s="150"/>
      <c r="U66" s="150"/>
      <c r="V66" s="150"/>
      <c r="W66" s="150"/>
      <c r="X66" s="6"/>
      <c r="Y66" s="6"/>
    </row>
    <row r="67" spans="1:25" ht="21.75" customHeight="1">
      <c r="A67" s="56"/>
      <c r="B67" s="106"/>
      <c r="C67" s="56"/>
      <c r="D67" s="91"/>
      <c r="E67" s="9" t="s">
        <v>24</v>
      </c>
      <c r="F67" s="48">
        <v>0</v>
      </c>
      <c r="G67" s="48">
        <v>0</v>
      </c>
      <c r="H67" s="48"/>
      <c r="I67" s="48"/>
      <c r="J67" s="48"/>
      <c r="K67" s="48"/>
      <c r="L67" s="48">
        <v>0</v>
      </c>
      <c r="M67" s="48">
        <v>0</v>
      </c>
      <c r="N67" s="148"/>
      <c r="O67" s="53"/>
      <c r="P67" s="152"/>
      <c r="Q67" s="152"/>
      <c r="R67" s="152"/>
      <c r="S67" s="152"/>
      <c r="T67" s="150"/>
      <c r="U67" s="150"/>
      <c r="V67" s="150"/>
      <c r="W67" s="150"/>
      <c r="X67" s="6"/>
      <c r="Y67" s="6"/>
    </row>
    <row r="68" spans="1:25">
      <c r="A68" s="124" t="s">
        <v>10</v>
      </c>
      <c r="B68" s="130"/>
      <c r="C68" s="98" t="s">
        <v>9</v>
      </c>
      <c r="D68" s="114" t="s">
        <v>9</v>
      </c>
      <c r="E68" s="9" t="s">
        <v>19</v>
      </c>
      <c r="F68" s="44">
        <f>+F69+F70+F71+F72</f>
        <v>1222950.52</v>
      </c>
      <c r="G68" s="44">
        <f t="shared" ref="G68:J68" si="42">+G69+G70+G71+G72</f>
        <v>1222950.52</v>
      </c>
      <c r="H68" s="44">
        <f t="shared" si="42"/>
        <v>0</v>
      </c>
      <c r="I68" s="44">
        <f t="shared" si="42"/>
        <v>0</v>
      </c>
      <c r="J68" s="44">
        <f t="shared" si="42"/>
        <v>650000</v>
      </c>
      <c r="K68" s="44">
        <f t="shared" ref="K68:M68" si="43">+K69+K70+K71+K72</f>
        <v>650000</v>
      </c>
      <c r="L68" s="44">
        <f t="shared" si="43"/>
        <v>3800</v>
      </c>
      <c r="M68" s="44">
        <f t="shared" si="43"/>
        <v>3800</v>
      </c>
      <c r="N68" s="62" t="s">
        <v>9</v>
      </c>
      <c r="O68" s="53" t="s">
        <v>9</v>
      </c>
      <c r="P68" s="53" t="s">
        <v>9</v>
      </c>
      <c r="Q68" s="53" t="s">
        <v>9</v>
      </c>
      <c r="R68" s="53" t="s">
        <v>9</v>
      </c>
      <c r="S68" s="53" t="s">
        <v>9</v>
      </c>
      <c r="T68" s="53" t="s">
        <v>9</v>
      </c>
      <c r="U68" s="53" t="s">
        <v>9</v>
      </c>
      <c r="V68" s="53" t="s">
        <v>9</v>
      </c>
      <c r="W68" s="53" t="s">
        <v>9</v>
      </c>
      <c r="X68" s="4"/>
      <c r="Y68" s="4"/>
    </row>
    <row r="69" spans="1:25" ht="15" customHeight="1">
      <c r="A69" s="131"/>
      <c r="B69" s="132"/>
      <c r="C69" s="99"/>
      <c r="D69" s="115"/>
      <c r="E69" s="9" t="s">
        <v>21</v>
      </c>
      <c r="F69" s="44">
        <f>+H69+L69</f>
        <v>3800</v>
      </c>
      <c r="G69" s="44">
        <f>+I69+M69</f>
        <v>3800</v>
      </c>
      <c r="H69" s="44"/>
      <c r="I69" s="44"/>
      <c r="J69" s="44">
        <f>+J19+J49</f>
        <v>230849.48</v>
      </c>
      <c r="K69" s="44">
        <f t="shared" ref="K69:M69" si="44">+K19+K49</f>
        <v>230849.48</v>
      </c>
      <c r="L69" s="44">
        <f t="shared" si="44"/>
        <v>3800</v>
      </c>
      <c r="M69" s="44">
        <f t="shared" si="44"/>
        <v>3800</v>
      </c>
      <c r="N69" s="62"/>
      <c r="O69" s="53"/>
      <c r="P69" s="53"/>
      <c r="Q69" s="53"/>
      <c r="R69" s="53"/>
      <c r="S69" s="53"/>
      <c r="T69" s="53"/>
      <c r="U69" s="53"/>
      <c r="V69" s="53"/>
      <c r="W69" s="53"/>
      <c r="X69" s="4"/>
      <c r="Y69" s="4"/>
    </row>
    <row r="70" spans="1:25" ht="14.25" customHeight="1">
      <c r="A70" s="131"/>
      <c r="B70" s="132"/>
      <c r="C70" s="99"/>
      <c r="D70" s="115"/>
      <c r="E70" s="9" t="s">
        <v>22</v>
      </c>
      <c r="F70" s="44">
        <f t="shared" ref="F70:G72" si="45">F20</f>
        <v>1219150.52</v>
      </c>
      <c r="G70" s="44">
        <f t="shared" si="45"/>
        <v>1219150.52</v>
      </c>
      <c r="H70" s="44"/>
      <c r="I70" s="44"/>
      <c r="J70" s="44">
        <f>+J20+J50</f>
        <v>419150.52</v>
      </c>
      <c r="K70" s="44">
        <f t="shared" ref="K70:M70" si="46">+K20+K50</f>
        <v>419150.52</v>
      </c>
      <c r="L70" s="44">
        <f t="shared" si="46"/>
        <v>0</v>
      </c>
      <c r="M70" s="44">
        <f t="shared" si="46"/>
        <v>0</v>
      </c>
      <c r="N70" s="62"/>
      <c r="O70" s="53"/>
      <c r="P70" s="53"/>
      <c r="Q70" s="53"/>
      <c r="R70" s="53"/>
      <c r="S70" s="53"/>
      <c r="T70" s="53"/>
      <c r="U70" s="53"/>
      <c r="V70" s="53"/>
      <c r="W70" s="53"/>
      <c r="X70" s="4"/>
      <c r="Y70" s="4"/>
    </row>
    <row r="71" spans="1:25" ht="14.25" customHeight="1">
      <c r="A71" s="131"/>
      <c r="B71" s="132"/>
      <c r="C71" s="99"/>
      <c r="D71" s="115"/>
      <c r="E71" s="9" t="s">
        <v>23</v>
      </c>
      <c r="F71" s="44">
        <f t="shared" si="45"/>
        <v>0</v>
      </c>
      <c r="G71" s="44">
        <f t="shared" si="45"/>
        <v>0</v>
      </c>
      <c r="H71" s="44"/>
      <c r="I71" s="44"/>
      <c r="J71" s="44">
        <f>+J21+J51</f>
        <v>0</v>
      </c>
      <c r="K71" s="44">
        <f t="shared" ref="K71:M71" si="47">+K21+K51</f>
        <v>0</v>
      </c>
      <c r="L71" s="44">
        <f t="shared" si="47"/>
        <v>0</v>
      </c>
      <c r="M71" s="44">
        <f t="shared" si="47"/>
        <v>0</v>
      </c>
      <c r="N71" s="62"/>
      <c r="O71" s="53"/>
      <c r="P71" s="53"/>
      <c r="Q71" s="53"/>
      <c r="R71" s="53"/>
      <c r="S71" s="53"/>
      <c r="T71" s="53"/>
      <c r="U71" s="53"/>
      <c r="V71" s="53"/>
      <c r="W71" s="53"/>
      <c r="X71" s="4"/>
      <c r="Y71" s="4"/>
    </row>
    <row r="72" spans="1:25" ht="15" customHeight="1">
      <c r="A72" s="133"/>
      <c r="B72" s="134"/>
      <c r="C72" s="100"/>
      <c r="D72" s="116"/>
      <c r="E72" s="9" t="s">
        <v>24</v>
      </c>
      <c r="F72" s="44">
        <f t="shared" si="45"/>
        <v>0</v>
      </c>
      <c r="G72" s="44">
        <f t="shared" si="45"/>
        <v>0</v>
      </c>
      <c r="H72" s="44"/>
      <c r="I72" s="44"/>
      <c r="J72" s="44">
        <f>+J22+J52</f>
        <v>0</v>
      </c>
      <c r="K72" s="44">
        <f t="shared" ref="K72:M72" si="48">+K22+K52</f>
        <v>0</v>
      </c>
      <c r="L72" s="44">
        <f t="shared" si="48"/>
        <v>0</v>
      </c>
      <c r="M72" s="44">
        <f t="shared" si="48"/>
        <v>0</v>
      </c>
      <c r="N72" s="62"/>
      <c r="O72" s="53"/>
      <c r="P72" s="53"/>
      <c r="Q72" s="53"/>
      <c r="R72" s="53"/>
      <c r="S72" s="53"/>
      <c r="T72" s="53"/>
      <c r="U72" s="53"/>
      <c r="V72" s="53"/>
      <c r="W72" s="53"/>
      <c r="X72" s="4"/>
      <c r="Y72" s="4"/>
    </row>
    <row r="73" spans="1:25" ht="15" customHeight="1">
      <c r="A73" s="107" t="s">
        <v>67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9"/>
      <c r="X73" s="7"/>
      <c r="Y73" s="7"/>
    </row>
    <row r="74" spans="1:25" ht="15" customHeight="1">
      <c r="A74" s="153" t="s">
        <v>68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7"/>
      <c r="Y74" s="7"/>
    </row>
    <row r="75" spans="1:25" ht="15" customHeight="1">
      <c r="A75" s="153" t="s">
        <v>69</v>
      </c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7"/>
      <c r="Y75" s="7"/>
    </row>
    <row r="76" spans="1:25" ht="19.5" customHeight="1">
      <c r="A76" s="54">
        <v>1</v>
      </c>
      <c r="B76" s="80" t="s">
        <v>70</v>
      </c>
      <c r="C76" s="78" t="s">
        <v>9</v>
      </c>
      <c r="D76" s="78" t="s">
        <v>9</v>
      </c>
      <c r="E76" s="42" t="s">
        <v>19</v>
      </c>
      <c r="F76" s="44">
        <f>F81</f>
        <v>15635654.289999999</v>
      </c>
      <c r="G76" s="44">
        <f t="shared" ref="G76:G85" si="49">+I76+M76</f>
        <v>15554585.289999999</v>
      </c>
      <c r="H76" s="44">
        <f t="shared" ref="H76:M76" si="50">H81</f>
        <v>8286821.3099999996</v>
      </c>
      <c r="I76" s="44">
        <f t="shared" si="50"/>
        <v>8205752.3099999996</v>
      </c>
      <c r="J76" s="44">
        <f t="shared" ref="J76:K76" si="51">J81</f>
        <v>6350227.7399999993</v>
      </c>
      <c r="K76" s="44">
        <f t="shared" si="51"/>
        <v>6350227.7399999993</v>
      </c>
      <c r="L76" s="44">
        <f t="shared" si="50"/>
        <v>7348832.9800000004</v>
      </c>
      <c r="M76" s="44">
        <f t="shared" si="50"/>
        <v>7348832.9800000004</v>
      </c>
      <c r="N76" s="54" t="s">
        <v>9</v>
      </c>
      <c r="O76" s="54" t="s">
        <v>9</v>
      </c>
      <c r="P76" s="54" t="s">
        <v>9</v>
      </c>
      <c r="Q76" s="54" t="s">
        <v>9</v>
      </c>
      <c r="R76" s="54" t="s">
        <v>9</v>
      </c>
      <c r="S76" s="54" t="s">
        <v>9</v>
      </c>
      <c r="T76" s="54" t="s">
        <v>9</v>
      </c>
      <c r="U76" s="54" t="s">
        <v>9</v>
      </c>
      <c r="V76" s="54" t="s">
        <v>9</v>
      </c>
      <c r="W76" s="54" t="s">
        <v>9</v>
      </c>
      <c r="X76" s="4"/>
      <c r="Y76" s="4"/>
    </row>
    <row r="77" spans="1:25" ht="15" customHeight="1">
      <c r="A77" s="110"/>
      <c r="B77" s="80"/>
      <c r="C77" s="66"/>
      <c r="D77" s="66"/>
      <c r="E77" s="9" t="s">
        <v>21</v>
      </c>
      <c r="F77" s="44">
        <f>F82</f>
        <v>15534005.050000001</v>
      </c>
      <c r="G77" s="44">
        <f t="shared" si="49"/>
        <v>15452936.050000001</v>
      </c>
      <c r="H77" s="44">
        <f t="shared" ref="H77:M77" si="52">H82</f>
        <v>8270821.3099999996</v>
      </c>
      <c r="I77" s="44">
        <f t="shared" si="52"/>
        <v>8189752.3099999996</v>
      </c>
      <c r="J77" s="44">
        <f t="shared" ref="J77:K77" si="53">J82</f>
        <v>6254935.0999999996</v>
      </c>
      <c r="K77" s="44">
        <f t="shared" si="53"/>
        <v>6254935.0999999996</v>
      </c>
      <c r="L77" s="44">
        <f t="shared" si="52"/>
        <v>7263183.7400000002</v>
      </c>
      <c r="M77" s="44">
        <f t="shared" si="52"/>
        <v>7263183.7400000002</v>
      </c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4"/>
      <c r="Y77" s="4"/>
    </row>
    <row r="78" spans="1:25" ht="15" customHeight="1">
      <c r="A78" s="110"/>
      <c r="B78" s="80"/>
      <c r="C78" s="66"/>
      <c r="D78" s="66"/>
      <c r="E78" s="9" t="s">
        <v>22</v>
      </c>
      <c r="F78" s="44">
        <f>F83</f>
        <v>101649.24</v>
      </c>
      <c r="G78" s="44">
        <f t="shared" si="49"/>
        <v>101649.24</v>
      </c>
      <c r="H78" s="44">
        <f t="shared" ref="H78:M78" si="54">H83</f>
        <v>16000</v>
      </c>
      <c r="I78" s="44">
        <f t="shared" si="54"/>
        <v>16000</v>
      </c>
      <c r="J78" s="44">
        <f t="shared" ref="J78:K78" si="55">J83</f>
        <v>95292.64</v>
      </c>
      <c r="K78" s="44">
        <f t="shared" si="55"/>
        <v>95292.64</v>
      </c>
      <c r="L78" s="44">
        <f t="shared" si="54"/>
        <v>85649.24</v>
      </c>
      <c r="M78" s="44">
        <f t="shared" si="54"/>
        <v>85649.24</v>
      </c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4"/>
      <c r="Y78" s="4"/>
    </row>
    <row r="79" spans="1:25" ht="14.25" customHeight="1">
      <c r="A79" s="110"/>
      <c r="B79" s="80"/>
      <c r="C79" s="66"/>
      <c r="D79" s="66"/>
      <c r="E79" s="9" t="s">
        <v>23</v>
      </c>
      <c r="F79" s="44">
        <f>F84</f>
        <v>0</v>
      </c>
      <c r="G79" s="44">
        <f t="shared" si="49"/>
        <v>0</v>
      </c>
      <c r="H79" s="44">
        <f t="shared" ref="H79:M79" si="56">H84</f>
        <v>0</v>
      </c>
      <c r="I79" s="44">
        <f t="shared" si="56"/>
        <v>0</v>
      </c>
      <c r="J79" s="44">
        <f t="shared" ref="J79:K79" si="57">J84</f>
        <v>0</v>
      </c>
      <c r="K79" s="44">
        <f t="shared" si="57"/>
        <v>0</v>
      </c>
      <c r="L79" s="44">
        <f t="shared" si="56"/>
        <v>0</v>
      </c>
      <c r="M79" s="44">
        <f t="shared" si="56"/>
        <v>0</v>
      </c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4"/>
      <c r="Y79" s="4"/>
    </row>
    <row r="80" spans="1:25" ht="26.25" customHeight="1">
      <c r="A80" s="111"/>
      <c r="B80" s="80"/>
      <c r="C80" s="79"/>
      <c r="D80" s="79"/>
      <c r="E80" s="9" t="s">
        <v>24</v>
      </c>
      <c r="F80" s="44">
        <f>F85</f>
        <v>0</v>
      </c>
      <c r="G80" s="44">
        <f t="shared" si="49"/>
        <v>0</v>
      </c>
      <c r="H80" s="44">
        <f t="shared" ref="H80:M80" si="58">H85</f>
        <v>0</v>
      </c>
      <c r="I80" s="44">
        <f t="shared" si="58"/>
        <v>0</v>
      </c>
      <c r="J80" s="44">
        <f t="shared" ref="J80:K80" si="59">J85</f>
        <v>0</v>
      </c>
      <c r="K80" s="44">
        <f t="shared" si="59"/>
        <v>0</v>
      </c>
      <c r="L80" s="44">
        <f t="shared" si="58"/>
        <v>0</v>
      </c>
      <c r="M80" s="44">
        <f t="shared" si="58"/>
        <v>0</v>
      </c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4"/>
      <c r="Y80" s="4"/>
    </row>
    <row r="81" spans="1:25" ht="36.75" customHeight="1">
      <c r="A81" s="101" t="s">
        <v>37</v>
      </c>
      <c r="B81" s="84" t="s">
        <v>81</v>
      </c>
      <c r="C81" s="54" t="s">
        <v>9</v>
      </c>
      <c r="D81" s="89" t="s">
        <v>9</v>
      </c>
      <c r="E81" s="24" t="s">
        <v>19</v>
      </c>
      <c r="F81" s="44">
        <f>+H81+L81</f>
        <v>15635654.289999999</v>
      </c>
      <c r="G81" s="44">
        <f t="shared" si="49"/>
        <v>15554585.289999999</v>
      </c>
      <c r="H81" s="44">
        <f t="shared" ref="H81:M81" si="60">+H82+H83+H84+H85</f>
        <v>8286821.3099999996</v>
      </c>
      <c r="I81" s="44">
        <f>+I82+I83+I84+I85</f>
        <v>8205752.3099999996</v>
      </c>
      <c r="J81" s="44">
        <f t="shared" ref="J81:K81" si="61">+J82+J83+J84+J85</f>
        <v>6350227.7399999993</v>
      </c>
      <c r="K81" s="44">
        <f t="shared" si="61"/>
        <v>6350227.7399999993</v>
      </c>
      <c r="L81" s="44">
        <f t="shared" si="60"/>
        <v>7348832.9800000004</v>
      </c>
      <c r="M81" s="44">
        <f t="shared" si="60"/>
        <v>7348832.9800000004</v>
      </c>
      <c r="N81" s="57" t="s">
        <v>71</v>
      </c>
      <c r="O81" s="54" t="s">
        <v>38</v>
      </c>
      <c r="P81" s="54">
        <v>103</v>
      </c>
      <c r="Q81" s="54">
        <v>140.6</v>
      </c>
      <c r="R81" s="54">
        <v>103</v>
      </c>
      <c r="S81" s="54">
        <v>119</v>
      </c>
      <c r="T81" s="54">
        <v>103</v>
      </c>
      <c r="U81" s="54">
        <v>162.19999999999999</v>
      </c>
      <c r="V81" s="54">
        <v>103.5</v>
      </c>
      <c r="W81" s="54">
        <v>101.3</v>
      </c>
      <c r="X81" s="8"/>
      <c r="Y81" s="8"/>
    </row>
    <row r="82" spans="1:25" ht="29.25" customHeight="1">
      <c r="A82" s="87"/>
      <c r="B82" s="85"/>
      <c r="C82" s="87"/>
      <c r="D82" s="87"/>
      <c r="E82" s="9" t="s">
        <v>21</v>
      </c>
      <c r="F82" s="44">
        <f>+H82+L82</f>
        <v>15534005.050000001</v>
      </c>
      <c r="G82" s="44">
        <f t="shared" si="49"/>
        <v>15452936.050000001</v>
      </c>
      <c r="H82" s="44">
        <v>8270821.3099999996</v>
      </c>
      <c r="I82" s="44">
        <v>8189752.3099999996</v>
      </c>
      <c r="J82" s="44">
        <v>6254935.0999999996</v>
      </c>
      <c r="K82" s="44">
        <v>6254935.0999999996</v>
      </c>
      <c r="L82" s="44">
        <v>7263183.7400000002</v>
      </c>
      <c r="M82" s="44">
        <v>7263183.7400000002</v>
      </c>
      <c r="N82" s="90"/>
      <c r="O82" s="55"/>
      <c r="P82" s="55"/>
      <c r="Q82" s="55"/>
      <c r="R82" s="55"/>
      <c r="S82" s="55"/>
      <c r="T82" s="55"/>
      <c r="U82" s="55"/>
      <c r="V82" s="55"/>
      <c r="W82" s="55"/>
      <c r="X82" s="8"/>
      <c r="Y82" s="8"/>
    </row>
    <row r="83" spans="1:25" ht="33" customHeight="1">
      <c r="A83" s="87"/>
      <c r="B83" s="85"/>
      <c r="C83" s="87"/>
      <c r="D83" s="87"/>
      <c r="E83" s="9" t="s">
        <v>22</v>
      </c>
      <c r="F83" s="44">
        <f>+H83+L83</f>
        <v>101649.24</v>
      </c>
      <c r="G83" s="44">
        <f t="shared" si="49"/>
        <v>101649.24</v>
      </c>
      <c r="H83" s="44">
        <v>16000</v>
      </c>
      <c r="I83" s="44">
        <v>16000</v>
      </c>
      <c r="J83" s="44">
        <v>95292.64</v>
      </c>
      <c r="K83" s="44">
        <v>95292.64</v>
      </c>
      <c r="L83" s="44">
        <v>85649.24</v>
      </c>
      <c r="M83" s="44">
        <v>85649.24</v>
      </c>
      <c r="N83" s="90"/>
      <c r="O83" s="55"/>
      <c r="P83" s="55"/>
      <c r="Q83" s="55"/>
      <c r="R83" s="55"/>
      <c r="S83" s="55"/>
      <c r="T83" s="55"/>
      <c r="U83" s="55"/>
      <c r="V83" s="55"/>
      <c r="W83" s="55"/>
      <c r="X83" s="8"/>
      <c r="Y83" s="8"/>
    </row>
    <row r="84" spans="1:25" ht="20.25" customHeight="1">
      <c r="A84" s="87"/>
      <c r="B84" s="85"/>
      <c r="C84" s="87"/>
      <c r="D84" s="87"/>
      <c r="E84" s="9" t="s">
        <v>23</v>
      </c>
      <c r="F84" s="44">
        <v>0</v>
      </c>
      <c r="G84" s="44">
        <f>+I84+M84</f>
        <v>0</v>
      </c>
      <c r="H84" s="44"/>
      <c r="I84" s="44"/>
      <c r="J84" s="44"/>
      <c r="K84" s="44"/>
      <c r="L84" s="44">
        <v>0</v>
      </c>
      <c r="M84" s="44">
        <v>0</v>
      </c>
      <c r="N84" s="90"/>
      <c r="O84" s="55"/>
      <c r="P84" s="55"/>
      <c r="Q84" s="55"/>
      <c r="R84" s="55"/>
      <c r="S84" s="55"/>
      <c r="T84" s="55"/>
      <c r="U84" s="55"/>
      <c r="V84" s="55"/>
      <c r="W84" s="55"/>
      <c r="X84" s="8"/>
      <c r="Y84" s="8"/>
    </row>
    <row r="85" spans="1:25" ht="24" customHeight="1">
      <c r="A85" s="88"/>
      <c r="B85" s="86"/>
      <c r="C85" s="88"/>
      <c r="D85" s="88"/>
      <c r="E85" s="9" t="s">
        <v>24</v>
      </c>
      <c r="F85" s="44">
        <v>0</v>
      </c>
      <c r="G85" s="44">
        <f t="shared" si="49"/>
        <v>0</v>
      </c>
      <c r="H85" s="44"/>
      <c r="I85" s="44"/>
      <c r="J85" s="44"/>
      <c r="K85" s="44"/>
      <c r="L85" s="44">
        <v>0</v>
      </c>
      <c r="M85" s="44">
        <v>0</v>
      </c>
      <c r="N85" s="91"/>
      <c r="O85" s="56"/>
      <c r="P85" s="56"/>
      <c r="Q85" s="56"/>
      <c r="R85" s="56"/>
      <c r="S85" s="56"/>
      <c r="T85" s="56"/>
      <c r="U85" s="56"/>
      <c r="V85" s="56"/>
      <c r="W85" s="56"/>
      <c r="X85" s="8"/>
      <c r="Y85" s="8"/>
    </row>
    <row r="86" spans="1:25" ht="29.25" customHeight="1">
      <c r="A86" s="23" t="s">
        <v>9</v>
      </c>
      <c r="B86" s="23" t="s">
        <v>9</v>
      </c>
      <c r="C86" s="23" t="s">
        <v>9</v>
      </c>
      <c r="D86" s="23" t="s">
        <v>9</v>
      </c>
      <c r="E86" s="23" t="s">
        <v>9</v>
      </c>
      <c r="F86" s="23" t="s">
        <v>9</v>
      </c>
      <c r="G86" s="23" t="s">
        <v>9</v>
      </c>
      <c r="H86" s="23"/>
      <c r="I86" s="23"/>
      <c r="J86" s="23"/>
      <c r="K86" s="23"/>
      <c r="L86" s="23" t="s">
        <v>9</v>
      </c>
      <c r="M86" s="23" t="s">
        <v>9</v>
      </c>
      <c r="N86" s="43" t="s">
        <v>80</v>
      </c>
      <c r="O86" s="45" t="s">
        <v>38</v>
      </c>
      <c r="P86" s="39">
        <v>100</v>
      </c>
      <c r="Q86" s="35">
        <v>100</v>
      </c>
      <c r="R86" s="35">
        <v>0</v>
      </c>
      <c r="S86" s="35">
        <v>0</v>
      </c>
      <c r="T86" s="50">
        <v>100</v>
      </c>
      <c r="U86" s="50">
        <v>100</v>
      </c>
      <c r="V86" s="35">
        <v>100</v>
      </c>
      <c r="W86" s="35">
        <v>100</v>
      </c>
      <c r="X86" s="8"/>
      <c r="Y86" s="8"/>
    </row>
    <row r="87" spans="1:25" s="19" customFormat="1" ht="32.25" customHeight="1">
      <c r="A87" s="23" t="s">
        <v>9</v>
      </c>
      <c r="B87" s="23" t="s">
        <v>9</v>
      </c>
      <c r="C87" s="23" t="s">
        <v>9</v>
      </c>
      <c r="D87" s="23" t="s">
        <v>9</v>
      </c>
      <c r="E87" s="23" t="s">
        <v>9</v>
      </c>
      <c r="F87" s="23" t="s">
        <v>9</v>
      </c>
      <c r="G87" s="23" t="s">
        <v>9</v>
      </c>
      <c r="H87" s="23"/>
      <c r="I87" s="23"/>
      <c r="J87" s="23"/>
      <c r="K87" s="23"/>
      <c r="L87" s="23" t="s">
        <v>9</v>
      </c>
      <c r="M87" s="23" t="s">
        <v>9</v>
      </c>
      <c r="N87" s="20" t="s">
        <v>72</v>
      </c>
      <c r="O87" s="45" t="s">
        <v>38</v>
      </c>
      <c r="P87" s="39">
        <v>100</v>
      </c>
      <c r="Q87" s="39">
        <v>100</v>
      </c>
      <c r="R87" s="39">
        <v>100</v>
      </c>
      <c r="S87" s="39">
        <v>100</v>
      </c>
      <c r="T87" s="52">
        <v>100</v>
      </c>
      <c r="U87" s="52">
        <v>100</v>
      </c>
      <c r="V87" s="39">
        <v>100</v>
      </c>
      <c r="W87" s="39">
        <v>100</v>
      </c>
      <c r="X87" s="8"/>
      <c r="Y87" s="8"/>
    </row>
    <row r="88" spans="1:25" s="19" customFormat="1" ht="51" customHeight="1">
      <c r="A88" s="23" t="s">
        <v>9</v>
      </c>
      <c r="B88" s="23" t="s">
        <v>9</v>
      </c>
      <c r="C88" s="23" t="s">
        <v>9</v>
      </c>
      <c r="D88" s="23" t="s">
        <v>9</v>
      </c>
      <c r="E88" s="23" t="s">
        <v>9</v>
      </c>
      <c r="F88" s="23" t="s">
        <v>9</v>
      </c>
      <c r="G88" s="23" t="s">
        <v>9</v>
      </c>
      <c r="H88" s="23"/>
      <c r="I88" s="23"/>
      <c r="J88" s="23"/>
      <c r="K88" s="23"/>
      <c r="L88" s="23" t="s">
        <v>9</v>
      </c>
      <c r="M88" s="23" t="s">
        <v>9</v>
      </c>
      <c r="N88" s="20" t="s">
        <v>73</v>
      </c>
      <c r="O88" s="45" t="s">
        <v>38</v>
      </c>
      <c r="P88" s="39">
        <v>100</v>
      </c>
      <c r="Q88" s="39">
        <v>100</v>
      </c>
      <c r="R88" s="39">
        <v>100</v>
      </c>
      <c r="S88" s="39">
        <v>100</v>
      </c>
      <c r="T88" s="52">
        <v>100</v>
      </c>
      <c r="U88" s="52">
        <v>100</v>
      </c>
      <c r="V88" s="39">
        <v>100</v>
      </c>
      <c r="W88" s="39">
        <v>100</v>
      </c>
      <c r="X88" s="8"/>
      <c r="Y88" s="8"/>
    </row>
    <row r="89" spans="1:25" s="19" customFormat="1" ht="69" customHeight="1">
      <c r="A89" s="23" t="s">
        <v>9</v>
      </c>
      <c r="B89" s="23" t="s">
        <v>9</v>
      </c>
      <c r="C89" s="23" t="s">
        <v>9</v>
      </c>
      <c r="D89" s="23" t="s">
        <v>9</v>
      </c>
      <c r="E89" s="23" t="s">
        <v>9</v>
      </c>
      <c r="F89" s="23" t="s">
        <v>9</v>
      </c>
      <c r="G89" s="23" t="s">
        <v>9</v>
      </c>
      <c r="H89" s="23"/>
      <c r="I89" s="23"/>
      <c r="J89" s="23"/>
      <c r="K89" s="23"/>
      <c r="L89" s="23" t="s">
        <v>9</v>
      </c>
      <c r="M89" s="23" t="s">
        <v>9</v>
      </c>
      <c r="N89" s="21" t="s">
        <v>74</v>
      </c>
      <c r="O89" s="45" t="s">
        <v>38</v>
      </c>
      <c r="P89" s="39">
        <v>80</v>
      </c>
      <c r="Q89" s="39">
        <v>80</v>
      </c>
      <c r="R89" s="39">
        <v>80</v>
      </c>
      <c r="S89" s="39">
        <v>80</v>
      </c>
      <c r="T89" s="52">
        <v>80</v>
      </c>
      <c r="U89" s="52">
        <v>0</v>
      </c>
      <c r="V89" s="39">
        <v>80</v>
      </c>
      <c r="W89" s="39">
        <v>100</v>
      </c>
      <c r="X89" s="8"/>
      <c r="Y89" s="8"/>
    </row>
    <row r="90" spans="1:25" s="19" customFormat="1" ht="51" customHeight="1">
      <c r="A90" s="23" t="s">
        <v>9</v>
      </c>
      <c r="B90" s="23" t="s">
        <v>9</v>
      </c>
      <c r="C90" s="23" t="s">
        <v>9</v>
      </c>
      <c r="D90" s="23" t="s">
        <v>9</v>
      </c>
      <c r="E90" s="23" t="s">
        <v>9</v>
      </c>
      <c r="F90" s="23" t="s">
        <v>9</v>
      </c>
      <c r="G90" s="23" t="s">
        <v>9</v>
      </c>
      <c r="H90" s="23"/>
      <c r="I90" s="23"/>
      <c r="J90" s="23"/>
      <c r="K90" s="23"/>
      <c r="L90" s="23" t="s">
        <v>9</v>
      </c>
      <c r="M90" s="23" t="s">
        <v>9</v>
      </c>
      <c r="N90" s="22" t="s">
        <v>75</v>
      </c>
      <c r="O90" s="45" t="s">
        <v>38</v>
      </c>
      <c r="P90" s="39">
        <v>100</v>
      </c>
      <c r="Q90" s="39">
        <v>100</v>
      </c>
      <c r="R90" s="39">
        <v>100</v>
      </c>
      <c r="S90" s="39">
        <v>100</v>
      </c>
      <c r="T90" s="52">
        <v>100</v>
      </c>
      <c r="U90" s="52">
        <v>100</v>
      </c>
      <c r="V90" s="39">
        <v>100</v>
      </c>
      <c r="W90" s="39">
        <v>100</v>
      </c>
      <c r="X90" s="8"/>
      <c r="Y90" s="8"/>
    </row>
    <row r="91" spans="1:25" s="19" customFormat="1" ht="37.5" customHeight="1">
      <c r="A91" s="23" t="s">
        <v>9</v>
      </c>
      <c r="B91" s="23" t="s">
        <v>9</v>
      </c>
      <c r="C91" s="23" t="s">
        <v>9</v>
      </c>
      <c r="D91" s="23" t="s">
        <v>9</v>
      </c>
      <c r="E91" s="23" t="s">
        <v>9</v>
      </c>
      <c r="F91" s="23" t="s">
        <v>9</v>
      </c>
      <c r="G91" s="23" t="s">
        <v>9</v>
      </c>
      <c r="H91" s="23"/>
      <c r="I91" s="23"/>
      <c r="J91" s="23"/>
      <c r="K91" s="23"/>
      <c r="L91" s="23" t="s">
        <v>9</v>
      </c>
      <c r="M91" s="23" t="s">
        <v>9</v>
      </c>
      <c r="N91" s="22" t="s">
        <v>76</v>
      </c>
      <c r="O91" s="45" t="s">
        <v>38</v>
      </c>
      <c r="P91" s="39">
        <v>100</v>
      </c>
      <c r="Q91" s="39">
        <v>100</v>
      </c>
      <c r="R91" s="39">
        <v>100</v>
      </c>
      <c r="S91" s="39">
        <v>100</v>
      </c>
      <c r="T91" s="52">
        <v>100</v>
      </c>
      <c r="U91" s="52">
        <v>100</v>
      </c>
      <c r="V91" s="39">
        <v>100</v>
      </c>
      <c r="W91" s="39">
        <v>100</v>
      </c>
      <c r="X91" s="8"/>
      <c r="Y91" s="8"/>
    </row>
    <row r="92" spans="1:25" s="19" customFormat="1" ht="24.75" customHeight="1">
      <c r="A92" s="23" t="s">
        <v>9</v>
      </c>
      <c r="B92" s="23" t="s">
        <v>9</v>
      </c>
      <c r="C92" s="23" t="s">
        <v>9</v>
      </c>
      <c r="D92" s="23" t="s">
        <v>9</v>
      </c>
      <c r="E92" s="23" t="s">
        <v>9</v>
      </c>
      <c r="F92" s="23" t="s">
        <v>9</v>
      </c>
      <c r="G92" s="23" t="s">
        <v>9</v>
      </c>
      <c r="H92" s="23"/>
      <c r="I92" s="23"/>
      <c r="J92" s="23"/>
      <c r="K92" s="23"/>
      <c r="L92" s="23" t="s">
        <v>9</v>
      </c>
      <c r="M92" s="23" t="s">
        <v>9</v>
      </c>
      <c r="N92" s="22" t="s">
        <v>77</v>
      </c>
      <c r="O92" s="45" t="s">
        <v>78</v>
      </c>
      <c r="P92" s="39">
        <v>101</v>
      </c>
      <c r="Q92" s="39">
        <v>111.7</v>
      </c>
      <c r="R92" s="39">
        <v>101</v>
      </c>
      <c r="S92" s="39">
        <v>111.7</v>
      </c>
      <c r="T92" s="52">
        <v>0</v>
      </c>
      <c r="U92" s="52">
        <v>0</v>
      </c>
      <c r="V92" s="39">
        <v>0</v>
      </c>
      <c r="W92" s="39">
        <v>0</v>
      </c>
      <c r="X92" s="8"/>
      <c r="Y92" s="8"/>
    </row>
    <row r="93" spans="1:25" ht="15.75" customHeight="1">
      <c r="A93" s="92" t="s">
        <v>32</v>
      </c>
      <c r="B93" s="93"/>
      <c r="C93" s="98" t="s">
        <v>9</v>
      </c>
      <c r="D93" s="98" t="s">
        <v>9</v>
      </c>
      <c r="E93" s="26" t="s">
        <v>8</v>
      </c>
      <c r="F93" s="44">
        <f>+F94+F95+F96+F97</f>
        <v>15635654.290000001</v>
      </c>
      <c r="G93" s="44">
        <f t="shared" ref="G93:M93" si="62">+G94+G95+G96+G97</f>
        <v>15554585.290000001</v>
      </c>
      <c r="H93" s="44">
        <f t="shared" si="62"/>
        <v>8286821.3099999996</v>
      </c>
      <c r="I93" s="44">
        <f t="shared" si="62"/>
        <v>8205752.3099999996</v>
      </c>
      <c r="J93" s="44">
        <f t="shared" ref="J93:K93" si="63">+J94+J95+J96+J97</f>
        <v>6350227.7399999993</v>
      </c>
      <c r="K93" s="44">
        <f t="shared" si="63"/>
        <v>6350227.7399999993</v>
      </c>
      <c r="L93" s="44">
        <f t="shared" si="62"/>
        <v>7348832.9800000004</v>
      </c>
      <c r="M93" s="44">
        <f t="shared" si="62"/>
        <v>7348832.9800000004</v>
      </c>
      <c r="N93" s="57" t="s">
        <v>9</v>
      </c>
      <c r="O93" s="54" t="s">
        <v>9</v>
      </c>
      <c r="P93" s="54" t="s">
        <v>9</v>
      </c>
      <c r="Q93" s="54" t="s">
        <v>9</v>
      </c>
      <c r="R93" s="54" t="s">
        <v>9</v>
      </c>
      <c r="S93" s="54" t="s">
        <v>9</v>
      </c>
      <c r="T93" s="54" t="s">
        <v>9</v>
      </c>
      <c r="U93" s="54" t="s">
        <v>9</v>
      </c>
      <c r="V93" s="54" t="s">
        <v>9</v>
      </c>
      <c r="W93" s="54" t="s">
        <v>9</v>
      </c>
      <c r="X93" s="5"/>
      <c r="Y93" s="5"/>
    </row>
    <row r="94" spans="1:25" ht="15" customHeight="1">
      <c r="A94" s="94"/>
      <c r="B94" s="95"/>
      <c r="C94" s="99"/>
      <c r="D94" s="99"/>
      <c r="E94" s="9" t="s">
        <v>21</v>
      </c>
      <c r="F94" s="44">
        <f>+F77</f>
        <v>15534005.050000001</v>
      </c>
      <c r="G94" s="44">
        <f t="shared" ref="G94:M94" si="64">+G77</f>
        <v>15452936.050000001</v>
      </c>
      <c r="H94" s="44">
        <f t="shared" si="64"/>
        <v>8270821.3099999996</v>
      </c>
      <c r="I94" s="44">
        <f t="shared" si="64"/>
        <v>8189752.3099999996</v>
      </c>
      <c r="J94" s="44">
        <f t="shared" ref="J94:K94" si="65">+J77</f>
        <v>6254935.0999999996</v>
      </c>
      <c r="K94" s="44">
        <f t="shared" si="65"/>
        <v>6254935.0999999996</v>
      </c>
      <c r="L94" s="44">
        <f t="shared" si="64"/>
        <v>7263183.7400000002</v>
      </c>
      <c r="M94" s="44">
        <f t="shared" si="64"/>
        <v>7263183.7400000002</v>
      </c>
      <c r="N94" s="90"/>
      <c r="O94" s="55"/>
      <c r="P94" s="55"/>
      <c r="Q94" s="55"/>
      <c r="R94" s="55"/>
      <c r="S94" s="55"/>
      <c r="T94" s="55"/>
      <c r="U94" s="55"/>
      <c r="V94" s="55"/>
      <c r="W94" s="55"/>
      <c r="X94" s="5"/>
      <c r="Y94" s="5"/>
    </row>
    <row r="95" spans="1:25" ht="17.25" customHeight="1">
      <c r="A95" s="94"/>
      <c r="B95" s="95"/>
      <c r="C95" s="99"/>
      <c r="D95" s="99"/>
      <c r="E95" s="9" t="s">
        <v>22</v>
      </c>
      <c r="F95" s="44">
        <f>+F78</f>
        <v>101649.24</v>
      </c>
      <c r="G95" s="44">
        <f t="shared" ref="G95:L95" si="66">+G78</f>
        <v>101649.24</v>
      </c>
      <c r="H95" s="44">
        <f t="shared" si="66"/>
        <v>16000</v>
      </c>
      <c r="I95" s="44">
        <f t="shared" si="66"/>
        <v>16000</v>
      </c>
      <c r="J95" s="44">
        <f t="shared" ref="J95:K95" si="67">+J78</f>
        <v>95292.64</v>
      </c>
      <c r="K95" s="44">
        <f t="shared" si="67"/>
        <v>95292.64</v>
      </c>
      <c r="L95" s="44">
        <f t="shared" si="66"/>
        <v>85649.24</v>
      </c>
      <c r="M95" s="44">
        <f>+M78</f>
        <v>85649.24</v>
      </c>
      <c r="N95" s="90"/>
      <c r="O95" s="55"/>
      <c r="P95" s="55"/>
      <c r="Q95" s="55"/>
      <c r="R95" s="55"/>
      <c r="S95" s="55"/>
      <c r="T95" s="55"/>
      <c r="U95" s="55"/>
      <c r="V95" s="55"/>
      <c r="W95" s="55"/>
      <c r="X95" s="5"/>
      <c r="Y95" s="5"/>
    </row>
    <row r="96" spans="1:25" ht="17.25" customHeight="1">
      <c r="A96" s="94"/>
      <c r="B96" s="95"/>
      <c r="C96" s="99"/>
      <c r="D96" s="99"/>
      <c r="E96" s="10" t="s">
        <v>23</v>
      </c>
      <c r="F96" s="44">
        <f>+F79</f>
        <v>0</v>
      </c>
      <c r="G96" s="44">
        <f t="shared" ref="G96:M96" si="68">+G79</f>
        <v>0</v>
      </c>
      <c r="H96" s="44">
        <f t="shared" si="68"/>
        <v>0</v>
      </c>
      <c r="I96" s="44">
        <f t="shared" si="68"/>
        <v>0</v>
      </c>
      <c r="J96" s="44">
        <f t="shared" ref="J96:K96" si="69">+J79</f>
        <v>0</v>
      </c>
      <c r="K96" s="44">
        <f t="shared" si="69"/>
        <v>0</v>
      </c>
      <c r="L96" s="44">
        <f t="shared" si="68"/>
        <v>0</v>
      </c>
      <c r="M96" s="44">
        <f t="shared" si="68"/>
        <v>0</v>
      </c>
      <c r="N96" s="90"/>
      <c r="O96" s="55"/>
      <c r="P96" s="55"/>
      <c r="Q96" s="55"/>
      <c r="R96" s="55"/>
      <c r="S96" s="55"/>
      <c r="T96" s="55"/>
      <c r="U96" s="55"/>
      <c r="V96" s="55"/>
      <c r="W96" s="55"/>
      <c r="X96" s="5"/>
      <c r="Y96" s="5"/>
    </row>
    <row r="97" spans="1:25" ht="15.75" customHeight="1">
      <c r="A97" s="96"/>
      <c r="B97" s="97"/>
      <c r="C97" s="100"/>
      <c r="D97" s="100"/>
      <c r="E97" s="9" t="s">
        <v>24</v>
      </c>
      <c r="F97" s="44">
        <f>+F80</f>
        <v>0</v>
      </c>
      <c r="G97" s="44">
        <f t="shared" ref="G97:M97" si="70">+G80</f>
        <v>0</v>
      </c>
      <c r="H97" s="44">
        <f t="shared" si="70"/>
        <v>0</v>
      </c>
      <c r="I97" s="44">
        <f t="shared" si="70"/>
        <v>0</v>
      </c>
      <c r="J97" s="44">
        <f t="shared" ref="J97:K97" si="71">+J80</f>
        <v>0</v>
      </c>
      <c r="K97" s="44">
        <f t="shared" si="71"/>
        <v>0</v>
      </c>
      <c r="L97" s="44">
        <f t="shared" si="70"/>
        <v>0</v>
      </c>
      <c r="M97" s="44">
        <f t="shared" si="70"/>
        <v>0</v>
      </c>
      <c r="N97" s="91"/>
      <c r="O97" s="56"/>
      <c r="P97" s="56"/>
      <c r="Q97" s="56"/>
      <c r="R97" s="56"/>
      <c r="S97" s="56"/>
      <c r="T97" s="56"/>
      <c r="U97" s="56"/>
      <c r="V97" s="56"/>
      <c r="W97" s="56"/>
      <c r="X97" s="5"/>
      <c r="Y97" s="5"/>
    </row>
    <row r="98" spans="1:25" ht="16.5" customHeight="1">
      <c r="A98" s="124" t="s">
        <v>11</v>
      </c>
      <c r="B98" s="125"/>
      <c r="C98" s="98" t="s">
        <v>9</v>
      </c>
      <c r="D98" s="114" t="s">
        <v>9</v>
      </c>
      <c r="E98" s="24" t="s">
        <v>8</v>
      </c>
      <c r="F98" s="44">
        <f>+F99+F100+F101+F102</f>
        <v>17085654.290000003</v>
      </c>
      <c r="G98" s="44">
        <f t="shared" ref="G98:M98" si="72">+G99+G100+G101+G102</f>
        <v>17004585.290000003</v>
      </c>
      <c r="H98" s="44">
        <f t="shared" si="72"/>
        <v>9086821.3099999987</v>
      </c>
      <c r="I98" s="44">
        <f t="shared" si="72"/>
        <v>9005752.3099999987</v>
      </c>
      <c r="J98" s="44">
        <f t="shared" ref="J98:K98" si="73">+J99+J100+J101+J102</f>
        <v>7000227.7400000002</v>
      </c>
      <c r="K98" s="44">
        <f t="shared" si="73"/>
        <v>7000227.7400000002</v>
      </c>
      <c r="L98" s="44">
        <f t="shared" si="72"/>
        <v>7348832.9800000004</v>
      </c>
      <c r="M98" s="44">
        <f t="shared" si="72"/>
        <v>7348832.9800000004</v>
      </c>
      <c r="N98" s="57" t="s">
        <v>9</v>
      </c>
      <c r="O98" s="54" t="s">
        <v>9</v>
      </c>
      <c r="P98" s="54" t="s">
        <v>9</v>
      </c>
      <c r="Q98" s="54" t="s">
        <v>9</v>
      </c>
      <c r="R98" s="54" t="s">
        <v>9</v>
      </c>
      <c r="S98" s="54" t="s">
        <v>9</v>
      </c>
      <c r="T98" s="54" t="s">
        <v>9</v>
      </c>
      <c r="U98" s="54" t="s">
        <v>9</v>
      </c>
      <c r="V98" s="54" t="s">
        <v>9</v>
      </c>
      <c r="W98" s="54" t="s">
        <v>9</v>
      </c>
      <c r="X98" s="5"/>
      <c r="Y98" s="5"/>
    </row>
    <row r="99" spans="1:25" ht="15" customHeight="1">
      <c r="A99" s="126"/>
      <c r="B99" s="127"/>
      <c r="C99" s="99"/>
      <c r="D99" s="115"/>
      <c r="E99" s="9" t="s">
        <v>21</v>
      </c>
      <c r="F99" s="44">
        <f>+F94+F19</f>
        <v>15764854.530000001</v>
      </c>
      <c r="G99" s="44">
        <f t="shared" ref="G99:M99" si="74">+G94+G19</f>
        <v>15683785.530000001</v>
      </c>
      <c r="H99" s="44">
        <f t="shared" si="74"/>
        <v>8270821.3099999996</v>
      </c>
      <c r="I99" s="44">
        <f t="shared" si="74"/>
        <v>8189752.3099999996</v>
      </c>
      <c r="J99" s="44">
        <f t="shared" ref="J99:K99" si="75">+J94+J19</f>
        <v>6485784.5800000001</v>
      </c>
      <c r="K99" s="44">
        <f t="shared" si="75"/>
        <v>6485784.5800000001</v>
      </c>
      <c r="L99" s="44">
        <f t="shared" si="74"/>
        <v>7263183.7400000002</v>
      </c>
      <c r="M99" s="44">
        <f t="shared" si="74"/>
        <v>7263183.7400000002</v>
      </c>
      <c r="N99" s="90"/>
      <c r="O99" s="55"/>
      <c r="P99" s="55"/>
      <c r="Q99" s="55"/>
      <c r="R99" s="55"/>
      <c r="S99" s="55"/>
      <c r="T99" s="55"/>
      <c r="U99" s="55"/>
      <c r="V99" s="55"/>
      <c r="W99" s="55"/>
      <c r="X99" s="5"/>
      <c r="Y99" s="5"/>
    </row>
    <row r="100" spans="1:25" ht="15" customHeight="1">
      <c r="A100" s="126"/>
      <c r="B100" s="127"/>
      <c r="C100" s="99"/>
      <c r="D100" s="115"/>
      <c r="E100" s="9" t="s">
        <v>22</v>
      </c>
      <c r="F100" s="44">
        <f>+F95+F20</f>
        <v>1320799.76</v>
      </c>
      <c r="G100" s="44">
        <f t="shared" ref="G100:M100" si="76">+G95+G20</f>
        <v>1320799.76</v>
      </c>
      <c r="H100" s="44">
        <f t="shared" si="76"/>
        <v>816000</v>
      </c>
      <c r="I100" s="44">
        <f t="shared" si="76"/>
        <v>816000</v>
      </c>
      <c r="J100" s="44">
        <f t="shared" ref="J100:K100" si="77">+J95+J20</f>
        <v>514443.16000000003</v>
      </c>
      <c r="K100" s="44">
        <f t="shared" si="77"/>
        <v>514443.16000000003</v>
      </c>
      <c r="L100" s="44">
        <f t="shared" si="76"/>
        <v>85649.24</v>
      </c>
      <c r="M100" s="44">
        <f t="shared" si="76"/>
        <v>85649.24</v>
      </c>
      <c r="N100" s="90"/>
      <c r="O100" s="55"/>
      <c r="P100" s="55"/>
      <c r="Q100" s="55"/>
      <c r="R100" s="55"/>
      <c r="S100" s="55"/>
      <c r="T100" s="55"/>
      <c r="U100" s="55"/>
      <c r="V100" s="55"/>
      <c r="W100" s="55"/>
      <c r="X100" s="5"/>
      <c r="Y100" s="5"/>
    </row>
    <row r="101" spans="1:25" ht="15" customHeight="1">
      <c r="A101" s="126"/>
      <c r="B101" s="127"/>
      <c r="C101" s="99"/>
      <c r="D101" s="115"/>
      <c r="E101" s="10" t="s">
        <v>23</v>
      </c>
      <c r="F101" s="44">
        <f>+F96+F21</f>
        <v>0</v>
      </c>
      <c r="G101" s="44">
        <f t="shared" ref="G101:M101" si="78">+G96+G21</f>
        <v>0</v>
      </c>
      <c r="H101" s="44">
        <f t="shared" si="78"/>
        <v>0</v>
      </c>
      <c r="I101" s="44">
        <f t="shared" si="78"/>
        <v>0</v>
      </c>
      <c r="J101" s="44">
        <f t="shared" ref="J101:K101" si="79">+J96+J21</f>
        <v>0</v>
      </c>
      <c r="K101" s="44">
        <f t="shared" si="79"/>
        <v>0</v>
      </c>
      <c r="L101" s="44">
        <f t="shared" si="78"/>
        <v>0</v>
      </c>
      <c r="M101" s="44">
        <f t="shared" si="78"/>
        <v>0</v>
      </c>
      <c r="N101" s="90"/>
      <c r="O101" s="55"/>
      <c r="P101" s="55"/>
      <c r="Q101" s="55"/>
      <c r="R101" s="55"/>
      <c r="S101" s="55"/>
      <c r="T101" s="55"/>
      <c r="U101" s="55"/>
      <c r="V101" s="55"/>
      <c r="W101" s="55"/>
      <c r="X101" s="5"/>
      <c r="Y101" s="5"/>
    </row>
    <row r="102" spans="1:25" ht="12.75" customHeight="1">
      <c r="A102" s="128"/>
      <c r="B102" s="129"/>
      <c r="C102" s="100"/>
      <c r="D102" s="116"/>
      <c r="E102" s="9" t="s">
        <v>24</v>
      </c>
      <c r="F102" s="44">
        <f>+F97+F22</f>
        <v>0</v>
      </c>
      <c r="G102" s="44">
        <f t="shared" ref="G102:M102" si="80">+G97+G22</f>
        <v>0</v>
      </c>
      <c r="H102" s="44">
        <f t="shared" si="80"/>
        <v>0</v>
      </c>
      <c r="I102" s="44">
        <f t="shared" si="80"/>
        <v>0</v>
      </c>
      <c r="J102" s="44">
        <f t="shared" ref="J102:K102" si="81">+J97+J22</f>
        <v>0</v>
      </c>
      <c r="K102" s="44">
        <f t="shared" si="81"/>
        <v>0</v>
      </c>
      <c r="L102" s="44">
        <f t="shared" si="80"/>
        <v>0</v>
      </c>
      <c r="M102" s="44">
        <f t="shared" si="80"/>
        <v>0</v>
      </c>
      <c r="N102" s="91"/>
      <c r="O102" s="56"/>
      <c r="P102" s="56"/>
      <c r="Q102" s="56"/>
      <c r="R102" s="56"/>
      <c r="S102" s="56"/>
      <c r="T102" s="56"/>
      <c r="U102" s="56"/>
      <c r="V102" s="56"/>
      <c r="W102" s="56"/>
      <c r="X102" s="5"/>
      <c r="Y102" s="5"/>
    </row>
    <row r="103" spans="1:25" ht="28.5" customHeight="1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2"/>
      <c r="Y103" s="2"/>
    </row>
    <row r="104" spans="1:25" ht="47.25" customHeight="1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2"/>
      <c r="Y104" s="2"/>
    </row>
    <row r="105" spans="1:25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"/>
      <c r="Y105" s="1"/>
    </row>
    <row r="106" spans="1:25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"/>
      <c r="Y106" s="1"/>
    </row>
    <row r="107" spans="1:25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/>
    <row r="110" spans="1:25" ht="12.75" customHeight="1"/>
    <row r="111" spans="1:25" ht="12.75" customHeight="1"/>
    <row r="112" spans="1:25" ht="12.75" customHeight="1"/>
    <row r="113" ht="12.75" customHeight="1"/>
    <row r="114" ht="12.75" customHeight="1"/>
    <row r="115" ht="12.75" customHeight="1"/>
    <row r="116" ht="12.75" customHeight="1"/>
  </sheetData>
  <mergeCells count="258">
    <mergeCell ref="J9:K11"/>
    <mergeCell ref="R68:R72"/>
    <mergeCell ref="S68:S72"/>
    <mergeCell ref="R76:R80"/>
    <mergeCell ref="S76:S80"/>
    <mergeCell ref="R81:R85"/>
    <mergeCell ref="S81:S85"/>
    <mergeCell ref="R93:R97"/>
    <mergeCell ref="S93:S97"/>
    <mergeCell ref="P65:P67"/>
    <mergeCell ref="Q65:Q67"/>
    <mergeCell ref="N68:N72"/>
    <mergeCell ref="O61:O62"/>
    <mergeCell ref="P61:P62"/>
    <mergeCell ref="Q61:Q62"/>
    <mergeCell ref="P93:P97"/>
    <mergeCell ref="Q93:Q97"/>
    <mergeCell ref="R48:R52"/>
    <mergeCell ref="S48:S52"/>
    <mergeCell ref="R53:R57"/>
    <mergeCell ref="S53:S57"/>
    <mergeCell ref="R58:R60"/>
    <mergeCell ref="S58:S60"/>
    <mergeCell ref="R61:R62"/>
    <mergeCell ref="R63:R64"/>
    <mergeCell ref="S63:S64"/>
    <mergeCell ref="V65:V67"/>
    <mergeCell ref="W65:W67"/>
    <mergeCell ref="N63:N64"/>
    <mergeCell ref="O63:O64"/>
    <mergeCell ref="P63:P64"/>
    <mergeCell ref="Q63:Q64"/>
    <mergeCell ref="V63:V64"/>
    <mergeCell ref="W63:W64"/>
    <mergeCell ref="R65:R67"/>
    <mergeCell ref="S65:S67"/>
    <mergeCell ref="T63:T64"/>
    <mergeCell ref="U63:U64"/>
    <mergeCell ref="T65:T67"/>
    <mergeCell ref="U65:U67"/>
    <mergeCell ref="A53:A57"/>
    <mergeCell ref="B53:B57"/>
    <mergeCell ref="C53:C57"/>
    <mergeCell ref="D53:D57"/>
    <mergeCell ref="N53:N57"/>
    <mergeCell ref="O53:O57"/>
    <mergeCell ref="C48:C52"/>
    <mergeCell ref="D48:D52"/>
    <mergeCell ref="N48:N52"/>
    <mergeCell ref="O48:O52"/>
    <mergeCell ref="A48:A52"/>
    <mergeCell ref="D63:D67"/>
    <mergeCell ref="V33:V37"/>
    <mergeCell ref="P33:P37"/>
    <mergeCell ref="W38:W42"/>
    <mergeCell ref="C43:C47"/>
    <mergeCell ref="D43:D47"/>
    <mergeCell ref="N43:N47"/>
    <mergeCell ref="O43:O47"/>
    <mergeCell ref="P43:P47"/>
    <mergeCell ref="Q43:Q47"/>
    <mergeCell ref="V43:V47"/>
    <mergeCell ref="W43:W47"/>
    <mergeCell ref="N38:N42"/>
    <mergeCell ref="O38:O42"/>
    <mergeCell ref="P38:P42"/>
    <mergeCell ref="Q38:Q42"/>
    <mergeCell ref="V38:V42"/>
    <mergeCell ref="C38:C42"/>
    <mergeCell ref="D38:D42"/>
    <mergeCell ref="Q58:Q60"/>
    <mergeCell ref="V58:V60"/>
    <mergeCell ref="W58:W60"/>
    <mergeCell ref="N65:N67"/>
    <mergeCell ref="O65:O67"/>
    <mergeCell ref="A43:A47"/>
    <mergeCell ref="B43:B47"/>
    <mergeCell ref="B48:B52"/>
    <mergeCell ref="C8:D11"/>
    <mergeCell ref="A18:A22"/>
    <mergeCell ref="P28:P32"/>
    <mergeCell ref="V48:V52"/>
    <mergeCell ref="W48:W52"/>
    <mergeCell ref="P48:P52"/>
    <mergeCell ref="Q48:Q52"/>
    <mergeCell ref="R9:S9"/>
    <mergeCell ref="H9:I9"/>
    <mergeCell ref="R18:R22"/>
    <mergeCell ref="S18:S22"/>
    <mergeCell ref="R23:R27"/>
    <mergeCell ref="S23:S27"/>
    <mergeCell ref="R28:R32"/>
    <mergeCell ref="S28:S32"/>
    <mergeCell ref="R33:R37"/>
    <mergeCell ref="S33:S37"/>
    <mergeCell ref="R38:R42"/>
    <mergeCell ref="S38:S42"/>
    <mergeCell ref="R43:R47"/>
    <mergeCell ref="S43:S47"/>
    <mergeCell ref="W33:W37"/>
    <mergeCell ref="A5:W5"/>
    <mergeCell ref="A4:W4"/>
    <mergeCell ref="A2:W2"/>
    <mergeCell ref="A33:A37"/>
    <mergeCell ref="B33:B37"/>
    <mergeCell ref="C33:C37"/>
    <mergeCell ref="D33:D37"/>
    <mergeCell ref="N33:N37"/>
    <mergeCell ref="O33:O37"/>
    <mergeCell ref="A3:W3"/>
    <mergeCell ref="P18:P22"/>
    <mergeCell ref="O8:O12"/>
    <mergeCell ref="P9:Q11"/>
    <mergeCell ref="Q28:Q32"/>
    <mergeCell ref="Q33:Q37"/>
    <mergeCell ref="A15:W15"/>
    <mergeCell ref="B23:B27"/>
    <mergeCell ref="C23:C27"/>
    <mergeCell ref="V28:V32"/>
    <mergeCell ref="D28:D32"/>
    <mergeCell ref="N8:N12"/>
    <mergeCell ref="C7:M7"/>
    <mergeCell ref="V23:V27"/>
    <mergeCell ref="A103:W103"/>
    <mergeCell ref="A104:W104"/>
    <mergeCell ref="A17:W17"/>
    <mergeCell ref="N7:W7"/>
    <mergeCell ref="A14:W14"/>
    <mergeCell ref="A16:W16"/>
    <mergeCell ref="A7:A12"/>
    <mergeCell ref="P8:W8"/>
    <mergeCell ref="B7:B12"/>
    <mergeCell ref="C28:C32"/>
    <mergeCell ref="P68:P72"/>
    <mergeCell ref="Q68:Q72"/>
    <mergeCell ref="Q98:Q102"/>
    <mergeCell ref="A98:B102"/>
    <mergeCell ref="C98:C102"/>
    <mergeCell ref="D98:D102"/>
    <mergeCell ref="N98:N102"/>
    <mergeCell ref="O98:O102"/>
    <mergeCell ref="A68:B72"/>
    <mergeCell ref="Q18:Q22"/>
    <mergeCell ref="P23:P27"/>
    <mergeCell ref="Q23:Q27"/>
    <mergeCell ref="A63:A67"/>
    <mergeCell ref="A58:A62"/>
    <mergeCell ref="B63:B67"/>
    <mergeCell ref="C63:C67"/>
    <mergeCell ref="N18:N22"/>
    <mergeCell ref="O18:O22"/>
    <mergeCell ref="W28:W32"/>
    <mergeCell ref="V68:V72"/>
    <mergeCell ref="W68:W72"/>
    <mergeCell ref="P76:P80"/>
    <mergeCell ref="Q76:Q80"/>
    <mergeCell ref="A73:W73"/>
    <mergeCell ref="N76:N80"/>
    <mergeCell ref="O76:O80"/>
    <mergeCell ref="A76:A80"/>
    <mergeCell ref="O28:O32"/>
    <mergeCell ref="O68:O72"/>
    <mergeCell ref="A28:A32"/>
    <mergeCell ref="B28:B32"/>
    <mergeCell ref="N28:N32"/>
    <mergeCell ref="C68:C72"/>
    <mergeCell ref="D68:D72"/>
    <mergeCell ref="B58:B62"/>
    <mergeCell ref="C58:C62"/>
    <mergeCell ref="D58:D62"/>
    <mergeCell ref="N61:N62"/>
    <mergeCell ref="P53:P57"/>
    <mergeCell ref="Q53:Q57"/>
    <mergeCell ref="V53:V57"/>
    <mergeCell ref="W53:W57"/>
    <mergeCell ref="N58:N60"/>
    <mergeCell ref="O58:O60"/>
    <mergeCell ref="P58:P60"/>
    <mergeCell ref="T61:T62"/>
    <mergeCell ref="U61:U62"/>
    <mergeCell ref="S61:S62"/>
    <mergeCell ref="V61:V62"/>
    <mergeCell ref="W61:W62"/>
    <mergeCell ref="V98:V102"/>
    <mergeCell ref="W98:W102"/>
    <mergeCell ref="V93:V97"/>
    <mergeCell ref="W93:W97"/>
    <mergeCell ref="P98:P102"/>
    <mergeCell ref="B81:B85"/>
    <mergeCell ref="C81:C85"/>
    <mergeCell ref="D81:D85"/>
    <mergeCell ref="O81:O85"/>
    <mergeCell ref="N81:N85"/>
    <mergeCell ref="A93:B97"/>
    <mergeCell ref="C93:C97"/>
    <mergeCell ref="D93:D97"/>
    <mergeCell ref="N93:N97"/>
    <mergeCell ref="O93:O97"/>
    <mergeCell ref="A81:A85"/>
    <mergeCell ref="P81:P85"/>
    <mergeCell ref="Q81:Q85"/>
    <mergeCell ref="V81:V85"/>
    <mergeCell ref="W81:W85"/>
    <mergeCell ref="R98:R102"/>
    <mergeCell ref="S98:S102"/>
    <mergeCell ref="W23:W27"/>
    <mergeCell ref="V18:V22"/>
    <mergeCell ref="V76:V80"/>
    <mergeCell ref="W76:W80"/>
    <mergeCell ref="A75:W75"/>
    <mergeCell ref="A74:W74"/>
    <mergeCell ref="L9:M11"/>
    <mergeCell ref="F8:M8"/>
    <mergeCell ref="B18:B22"/>
    <mergeCell ref="C18:C22"/>
    <mergeCell ref="D18:D22"/>
    <mergeCell ref="C76:C80"/>
    <mergeCell ref="D76:D80"/>
    <mergeCell ref="B76:B80"/>
    <mergeCell ref="V9:W9"/>
    <mergeCell ref="A23:A27"/>
    <mergeCell ref="O23:O27"/>
    <mergeCell ref="N23:N27"/>
    <mergeCell ref="D23:D27"/>
    <mergeCell ref="W18:W22"/>
    <mergeCell ref="F9:G11"/>
    <mergeCell ref="E8:E12"/>
    <mergeCell ref="B38:B42"/>
    <mergeCell ref="A38:A42"/>
    <mergeCell ref="T9:U9"/>
    <mergeCell ref="T18:T22"/>
    <mergeCell ref="U18:U22"/>
    <mergeCell ref="T23:T27"/>
    <mergeCell ref="U23:U27"/>
    <mergeCell ref="T28:T32"/>
    <mergeCell ref="U28:U32"/>
    <mergeCell ref="T33:T37"/>
    <mergeCell ref="U33:U37"/>
    <mergeCell ref="T38:T42"/>
    <mergeCell ref="U38:U42"/>
    <mergeCell ref="T43:T47"/>
    <mergeCell ref="U43:U47"/>
    <mergeCell ref="T48:T52"/>
    <mergeCell ref="U48:U52"/>
    <mergeCell ref="T53:T57"/>
    <mergeCell ref="U53:U57"/>
    <mergeCell ref="T58:T60"/>
    <mergeCell ref="U58:U60"/>
    <mergeCell ref="T68:T72"/>
    <mergeCell ref="U68:U72"/>
    <mergeCell ref="T76:T80"/>
    <mergeCell ref="U76:U80"/>
    <mergeCell ref="T81:T85"/>
    <mergeCell ref="U81:U85"/>
    <mergeCell ref="T93:T97"/>
    <mergeCell ref="U93:U97"/>
    <mergeCell ref="T98:T102"/>
    <mergeCell ref="U98:U10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  <rowBreaks count="1" manualBreakCount="1">
    <brk id="7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buh_03</cp:lastModifiedBy>
  <cp:lastPrinted>2024-04-22T02:42:34Z</cp:lastPrinted>
  <dcterms:created xsi:type="dcterms:W3CDTF">1996-10-08T23:32:33Z</dcterms:created>
  <dcterms:modified xsi:type="dcterms:W3CDTF">2024-04-22T02:43:10Z</dcterms:modified>
</cp:coreProperties>
</file>