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0" yWindow="60" windowWidth="19320" windowHeight="7700"/>
  </bookViews>
  <sheets>
    <sheet name="МП" sheetId="3" r:id="rId1"/>
  </sheets>
  <definedNames>
    <definedName name="_xlnm.Print_Titles" localSheetId="0">МП!$12:$12</definedName>
    <definedName name="_xlnm.Print_Area" localSheetId="0">МП!$A$1:$W$474</definedName>
  </definedNames>
  <calcPr calcId="125725" concurrentManualCount="2"/>
</workbook>
</file>

<file path=xl/calcChain.xml><?xml version="1.0" encoding="utf-8"?>
<calcChain xmlns="http://schemas.openxmlformats.org/spreadsheetml/2006/main">
  <c r="P451" i="3"/>
  <c r="Q451"/>
  <c r="P456"/>
  <c r="Q456"/>
  <c r="Q446"/>
  <c r="P446"/>
  <c r="Q431"/>
  <c r="P431"/>
  <c r="P407"/>
  <c r="Q407"/>
  <c r="Q402"/>
  <c r="P402"/>
  <c r="Q373"/>
  <c r="P373"/>
  <c r="P344"/>
  <c r="Q344"/>
  <c r="P349"/>
  <c r="Q349"/>
  <c r="Q339"/>
  <c r="P339"/>
  <c r="Q327"/>
  <c r="P327"/>
  <c r="Q324"/>
  <c r="P324"/>
  <c r="Q319"/>
  <c r="P319"/>
  <c r="Q295"/>
  <c r="P295"/>
  <c r="P261"/>
  <c r="Q261"/>
  <c r="P266"/>
  <c r="Q266"/>
  <c r="P271"/>
  <c r="Q271"/>
  <c r="Q256"/>
  <c r="P256"/>
  <c r="P32"/>
  <c r="Q32"/>
  <c r="P37"/>
  <c r="Q37"/>
  <c r="P42"/>
  <c r="Q42"/>
  <c r="Q27"/>
  <c r="P27"/>
  <c r="P62"/>
  <c r="Q62"/>
  <c r="P67"/>
  <c r="Q67"/>
  <c r="Q57"/>
  <c r="P57"/>
  <c r="P107"/>
  <c r="Q107"/>
  <c r="P112"/>
  <c r="Q112"/>
  <c r="P77"/>
  <c r="Q77"/>
  <c r="P82"/>
  <c r="Q82"/>
  <c r="P87"/>
  <c r="Q87"/>
  <c r="P92"/>
  <c r="Q92"/>
  <c r="P97"/>
  <c r="Q97"/>
  <c r="P102"/>
  <c r="Q102"/>
  <c r="Q72"/>
  <c r="P72"/>
  <c r="Q117"/>
  <c r="P117"/>
  <c r="P127"/>
  <c r="Q127"/>
  <c r="P132"/>
  <c r="Q132"/>
  <c r="P137"/>
  <c r="Q137"/>
  <c r="P142"/>
  <c r="Q142"/>
  <c r="P147"/>
  <c r="Q147"/>
  <c r="Q122"/>
  <c r="P122"/>
  <c r="Q171"/>
  <c r="P171"/>
  <c r="Q228"/>
  <c r="P228"/>
  <c r="Q225"/>
  <c r="Q222"/>
  <c r="P222"/>
  <c r="P219"/>
  <c r="Q219"/>
  <c r="Q216"/>
  <c r="P216"/>
  <c r="P210"/>
  <c r="Q210"/>
  <c r="Q207"/>
  <c r="P207"/>
  <c r="P198"/>
  <c r="Q198"/>
  <c r="P201"/>
  <c r="Q201"/>
  <c r="P204"/>
  <c r="Q204"/>
  <c r="Q195"/>
  <c r="P195"/>
  <c r="G460"/>
  <c r="F460"/>
  <c r="G459"/>
  <c r="F459"/>
  <c r="G458"/>
  <c r="F458"/>
  <c r="G457"/>
  <c r="F457"/>
  <c r="G455"/>
  <c r="F455"/>
  <c r="G454"/>
  <c r="F454"/>
  <c r="G453"/>
  <c r="F453"/>
  <c r="G452"/>
  <c r="F452"/>
  <c r="G435"/>
  <c r="F435"/>
  <c r="G434"/>
  <c r="F434"/>
  <c r="G433"/>
  <c r="F433"/>
  <c r="G432"/>
  <c r="F432"/>
  <c r="G411"/>
  <c r="F411"/>
  <c r="G410"/>
  <c r="F410"/>
  <c r="G409"/>
  <c r="F409"/>
  <c r="G408"/>
  <c r="F408"/>
  <c r="G406"/>
  <c r="F406"/>
  <c r="G405"/>
  <c r="F405"/>
  <c r="G404"/>
  <c r="F404"/>
  <c r="G403"/>
  <c r="F403"/>
  <c r="G382"/>
  <c r="F382"/>
  <c r="G381"/>
  <c r="F381"/>
  <c r="G380"/>
  <c r="F380"/>
  <c r="G379"/>
  <c r="F379"/>
  <c r="G377"/>
  <c r="F377"/>
  <c r="G376"/>
  <c r="F376"/>
  <c r="G375"/>
  <c r="F375"/>
  <c r="G374"/>
  <c r="F374"/>
  <c r="G353"/>
  <c r="F353"/>
  <c r="G352"/>
  <c r="F352"/>
  <c r="G351"/>
  <c r="F351"/>
  <c r="G350"/>
  <c r="F350"/>
  <c r="G348"/>
  <c r="F348"/>
  <c r="G347"/>
  <c r="F347"/>
  <c r="G346"/>
  <c r="F346"/>
  <c r="G345"/>
  <c r="F345"/>
  <c r="G343"/>
  <c r="F343"/>
  <c r="G342"/>
  <c r="F342"/>
  <c r="G341"/>
  <c r="F341"/>
  <c r="G340"/>
  <c r="F340"/>
  <c r="G328"/>
  <c r="F328"/>
  <c r="G327"/>
  <c r="F327"/>
  <c r="G326"/>
  <c r="F326"/>
  <c r="G325"/>
  <c r="F325"/>
  <c r="F321"/>
  <c r="G321"/>
  <c r="F322"/>
  <c r="G322"/>
  <c r="F323"/>
  <c r="G323"/>
  <c r="G320"/>
  <c r="F320"/>
  <c r="F297"/>
  <c r="G297"/>
  <c r="F298"/>
  <c r="G298"/>
  <c r="G296"/>
  <c r="F296"/>
  <c r="G275"/>
  <c r="F275"/>
  <c r="G274"/>
  <c r="F274"/>
  <c r="G273"/>
  <c r="F273"/>
  <c r="G272"/>
  <c r="F272"/>
  <c r="G270"/>
  <c r="F270"/>
  <c r="G269"/>
  <c r="F269"/>
  <c r="G268"/>
  <c r="F268"/>
  <c r="G267"/>
  <c r="F267"/>
  <c r="G265"/>
  <c r="F265"/>
  <c r="G264"/>
  <c r="F264"/>
  <c r="G263"/>
  <c r="F263"/>
  <c r="G262"/>
  <c r="F262"/>
  <c r="F258"/>
  <c r="G258"/>
  <c r="F259"/>
  <c r="G259"/>
  <c r="F260"/>
  <c r="G260"/>
  <c r="G257"/>
  <c r="F257"/>
  <c r="J252"/>
  <c r="I191"/>
  <c r="J191"/>
  <c r="K191"/>
  <c r="L191"/>
  <c r="M191"/>
  <c r="I192"/>
  <c r="J192"/>
  <c r="K192"/>
  <c r="L192"/>
  <c r="M192"/>
  <c r="H192"/>
  <c r="H191"/>
  <c r="F193"/>
  <c r="G193"/>
  <c r="F194"/>
  <c r="G194"/>
  <c r="G191"/>
  <c r="H234"/>
  <c r="I234"/>
  <c r="J234"/>
  <c r="K234"/>
  <c r="G234" s="1"/>
  <c r="L234"/>
  <c r="M234"/>
  <c r="F235"/>
  <c r="G235"/>
  <c r="F236"/>
  <c r="G236"/>
  <c r="H231"/>
  <c r="I231"/>
  <c r="J231"/>
  <c r="K231"/>
  <c r="L231"/>
  <c r="M231"/>
  <c r="F232"/>
  <c r="G232"/>
  <c r="F233"/>
  <c r="G233"/>
  <c r="F148"/>
  <c r="M53"/>
  <c r="M54"/>
  <c r="M55"/>
  <c r="M56"/>
  <c r="L54"/>
  <c r="L55"/>
  <c r="L56"/>
  <c r="L53"/>
  <c r="G136"/>
  <c r="F136"/>
  <c r="G135"/>
  <c r="F135"/>
  <c r="G134"/>
  <c r="F134"/>
  <c r="G133"/>
  <c r="F133"/>
  <c r="M132"/>
  <c r="L132"/>
  <c r="K132"/>
  <c r="J132"/>
  <c r="I132"/>
  <c r="H132"/>
  <c r="H137"/>
  <c r="I137"/>
  <c r="J137"/>
  <c r="K137"/>
  <c r="L137"/>
  <c r="M137"/>
  <c r="F138"/>
  <c r="G138"/>
  <c r="F139"/>
  <c r="G139"/>
  <c r="F140"/>
  <c r="G140"/>
  <c r="F141"/>
  <c r="G141"/>
  <c r="H142"/>
  <c r="I142"/>
  <c r="J142"/>
  <c r="K142"/>
  <c r="L142"/>
  <c r="M142"/>
  <c r="F143"/>
  <c r="G143"/>
  <c r="F144"/>
  <c r="G144"/>
  <c r="F145"/>
  <c r="G145"/>
  <c r="F146"/>
  <c r="G146"/>
  <c r="H147"/>
  <c r="I147"/>
  <c r="J147"/>
  <c r="K147"/>
  <c r="L147"/>
  <c r="M147"/>
  <c r="G148"/>
  <c r="F149"/>
  <c r="G149"/>
  <c r="F150"/>
  <c r="G150"/>
  <c r="F151"/>
  <c r="G151"/>
  <c r="G175"/>
  <c r="F175"/>
  <c r="G174"/>
  <c r="F174"/>
  <c r="G173"/>
  <c r="F173"/>
  <c r="G172"/>
  <c r="F172"/>
  <c r="G131"/>
  <c r="F131"/>
  <c r="G130"/>
  <c r="F130"/>
  <c r="G129"/>
  <c r="F129"/>
  <c r="G128"/>
  <c r="F128"/>
  <c r="G126"/>
  <c r="F126"/>
  <c r="G125"/>
  <c r="F125"/>
  <c r="G124"/>
  <c r="F124"/>
  <c r="G123"/>
  <c r="F123"/>
  <c r="G121"/>
  <c r="F121"/>
  <c r="G120"/>
  <c r="F120"/>
  <c r="G119"/>
  <c r="F119"/>
  <c r="G118"/>
  <c r="F118"/>
  <c r="G116"/>
  <c r="F116"/>
  <c r="G115"/>
  <c r="F115"/>
  <c r="G114"/>
  <c r="F114"/>
  <c r="G113"/>
  <c r="F113"/>
  <c r="G111"/>
  <c r="F111"/>
  <c r="G110"/>
  <c r="F110"/>
  <c r="G109"/>
  <c r="F109"/>
  <c r="G108"/>
  <c r="F108"/>
  <c r="G106"/>
  <c r="F106"/>
  <c r="G105"/>
  <c r="F105"/>
  <c r="G104"/>
  <c r="F104"/>
  <c r="G103"/>
  <c r="F103"/>
  <c r="G101"/>
  <c r="F101"/>
  <c r="G100"/>
  <c r="F100"/>
  <c r="G99"/>
  <c r="F99"/>
  <c r="G98"/>
  <c r="F98"/>
  <c r="G96"/>
  <c r="F96"/>
  <c r="G95"/>
  <c r="F95"/>
  <c r="G94"/>
  <c r="F94"/>
  <c r="G93"/>
  <c r="F93"/>
  <c r="G91"/>
  <c r="F91"/>
  <c r="G90"/>
  <c r="F90"/>
  <c r="G89"/>
  <c r="F89"/>
  <c r="G88"/>
  <c r="F88"/>
  <c r="G86"/>
  <c r="F86"/>
  <c r="G85"/>
  <c r="F85"/>
  <c r="G84"/>
  <c r="F84"/>
  <c r="G83"/>
  <c r="F83"/>
  <c r="G81"/>
  <c r="F81"/>
  <c r="G80"/>
  <c r="F80"/>
  <c r="G79"/>
  <c r="F79"/>
  <c r="G78"/>
  <c r="F78"/>
  <c r="G76"/>
  <c r="F76"/>
  <c r="G75"/>
  <c r="F75"/>
  <c r="G74"/>
  <c r="F74"/>
  <c r="G73"/>
  <c r="F73"/>
  <c r="G71"/>
  <c r="F71"/>
  <c r="G70"/>
  <c r="F70"/>
  <c r="G69"/>
  <c r="F69"/>
  <c r="G68"/>
  <c r="F68"/>
  <c r="G66"/>
  <c r="F66"/>
  <c r="G65"/>
  <c r="F65"/>
  <c r="G64"/>
  <c r="F64"/>
  <c r="G63"/>
  <c r="F63"/>
  <c r="G61"/>
  <c r="F61"/>
  <c r="G60"/>
  <c r="F60"/>
  <c r="G59"/>
  <c r="F59"/>
  <c r="G58"/>
  <c r="F58"/>
  <c r="G46"/>
  <c r="F46"/>
  <c r="G45"/>
  <c r="F45"/>
  <c r="G44"/>
  <c r="F44"/>
  <c r="G43"/>
  <c r="F43"/>
  <c r="G41"/>
  <c r="F41"/>
  <c r="G40"/>
  <c r="F40"/>
  <c r="G39"/>
  <c r="F39"/>
  <c r="G38"/>
  <c r="F38"/>
  <c r="G36"/>
  <c r="F36"/>
  <c r="G35"/>
  <c r="F35"/>
  <c r="G34"/>
  <c r="F34"/>
  <c r="G33"/>
  <c r="F33"/>
  <c r="F29"/>
  <c r="G29"/>
  <c r="F30"/>
  <c r="G30"/>
  <c r="F31"/>
  <c r="G31"/>
  <c r="G28"/>
  <c r="M27"/>
  <c r="L23"/>
  <c r="H24"/>
  <c r="I24"/>
  <c r="J24"/>
  <c r="K24"/>
  <c r="L24"/>
  <c r="L19" s="1"/>
  <c r="M24"/>
  <c r="M19" s="1"/>
  <c r="H25"/>
  <c r="I25"/>
  <c r="J25"/>
  <c r="K25"/>
  <c r="L25"/>
  <c r="M25"/>
  <c r="M20" s="1"/>
  <c r="H26"/>
  <c r="I26"/>
  <c r="J26"/>
  <c r="K26"/>
  <c r="L26"/>
  <c r="M26"/>
  <c r="M42"/>
  <c r="L42"/>
  <c r="K42"/>
  <c r="J42"/>
  <c r="I42"/>
  <c r="H42"/>
  <c r="M456"/>
  <c r="L456"/>
  <c r="M451"/>
  <c r="L451"/>
  <c r="M446"/>
  <c r="L446"/>
  <c r="M445"/>
  <c r="M440" s="1"/>
  <c r="L445"/>
  <c r="M444"/>
  <c r="M439" s="1"/>
  <c r="L444"/>
  <c r="L439" s="1"/>
  <c r="M443"/>
  <c r="M438" s="1"/>
  <c r="L443"/>
  <c r="L438" s="1"/>
  <c r="M442"/>
  <c r="L442"/>
  <c r="L440"/>
  <c r="M431"/>
  <c r="L431"/>
  <c r="M430"/>
  <c r="L430"/>
  <c r="L425" s="1"/>
  <c r="M429"/>
  <c r="M424" s="1"/>
  <c r="L429"/>
  <c r="L424" s="1"/>
  <c r="M428"/>
  <c r="M423" s="1"/>
  <c r="L428"/>
  <c r="L423" s="1"/>
  <c r="M427"/>
  <c r="L427"/>
  <c r="L422" s="1"/>
  <c r="M425"/>
  <c r="M407"/>
  <c r="L407"/>
  <c r="M402"/>
  <c r="L402"/>
  <c r="M401"/>
  <c r="M396" s="1"/>
  <c r="M416" s="1"/>
  <c r="L401"/>
  <c r="M400"/>
  <c r="L400"/>
  <c r="L395" s="1"/>
  <c r="L415" s="1"/>
  <c r="M399"/>
  <c r="M394" s="1"/>
  <c r="M414" s="1"/>
  <c r="L399"/>
  <c r="M398"/>
  <c r="L398"/>
  <c r="L396"/>
  <c r="L416" s="1"/>
  <c r="M395"/>
  <c r="M415" s="1"/>
  <c r="L394"/>
  <c r="L414" s="1"/>
  <c r="M378"/>
  <c r="L378"/>
  <c r="M373"/>
  <c r="L373"/>
  <c r="M372"/>
  <c r="M367" s="1"/>
  <c r="M387" s="1"/>
  <c r="L372"/>
  <c r="L367" s="1"/>
  <c r="L387" s="1"/>
  <c r="M371"/>
  <c r="M366" s="1"/>
  <c r="M386" s="1"/>
  <c r="L371"/>
  <c r="L366" s="1"/>
  <c r="L386" s="1"/>
  <c r="M370"/>
  <c r="L370"/>
  <c r="L365" s="1"/>
  <c r="L385" s="1"/>
  <c r="M369"/>
  <c r="M368" s="1"/>
  <c r="M363" s="1"/>
  <c r="M383" s="1"/>
  <c r="L369"/>
  <c r="M365"/>
  <c r="M385" s="1"/>
  <c r="M349"/>
  <c r="L349"/>
  <c r="M344"/>
  <c r="L344"/>
  <c r="M339"/>
  <c r="L339"/>
  <c r="M338"/>
  <c r="M333" s="1"/>
  <c r="L338"/>
  <c r="L333" s="1"/>
  <c r="M337"/>
  <c r="M332" s="1"/>
  <c r="L337"/>
  <c r="L332" s="1"/>
  <c r="M336"/>
  <c r="L336"/>
  <c r="L331" s="1"/>
  <c r="M335"/>
  <c r="L335"/>
  <c r="M331"/>
  <c r="M324"/>
  <c r="L324"/>
  <c r="M319"/>
  <c r="L319"/>
  <c r="M318"/>
  <c r="M313" s="1"/>
  <c r="L318"/>
  <c r="L313" s="1"/>
  <c r="M317"/>
  <c r="M312" s="1"/>
  <c r="L317"/>
  <c r="M316"/>
  <c r="M311" s="1"/>
  <c r="L316"/>
  <c r="L311" s="1"/>
  <c r="M315"/>
  <c r="L315"/>
  <c r="L312"/>
  <c r="M295"/>
  <c r="L295"/>
  <c r="M294"/>
  <c r="M289" s="1"/>
  <c r="M304" s="1"/>
  <c r="L294"/>
  <c r="L289" s="1"/>
  <c r="L304" s="1"/>
  <c r="M293"/>
  <c r="M288" s="1"/>
  <c r="M303" s="1"/>
  <c r="L293"/>
  <c r="L288" s="1"/>
  <c r="L303" s="1"/>
  <c r="M292"/>
  <c r="L292"/>
  <c r="L287" s="1"/>
  <c r="L302" s="1"/>
  <c r="M291"/>
  <c r="L291"/>
  <c r="L286" s="1"/>
  <c r="L301" s="1"/>
  <c r="M287"/>
  <c r="M302" s="1"/>
  <c r="M271"/>
  <c r="L271"/>
  <c r="M266"/>
  <c r="L266"/>
  <c r="M261"/>
  <c r="L261"/>
  <c r="M256"/>
  <c r="L256"/>
  <c r="M255"/>
  <c r="M250" s="1"/>
  <c r="M280" s="1"/>
  <c r="L255"/>
  <c r="M254"/>
  <c r="M249" s="1"/>
  <c r="M279" s="1"/>
  <c r="L254"/>
  <c r="L249" s="1"/>
  <c r="L279" s="1"/>
  <c r="M253"/>
  <c r="M248" s="1"/>
  <c r="M278" s="1"/>
  <c r="L253"/>
  <c r="M252"/>
  <c r="L252"/>
  <c r="L251" s="1"/>
  <c r="L246" s="1"/>
  <c r="L276" s="1"/>
  <c r="L250"/>
  <c r="L280" s="1"/>
  <c r="L248"/>
  <c r="L278" s="1"/>
  <c r="M228"/>
  <c r="L228"/>
  <c r="M225"/>
  <c r="L225"/>
  <c r="M222"/>
  <c r="L222"/>
  <c r="M219"/>
  <c r="L219"/>
  <c r="M216"/>
  <c r="L216"/>
  <c r="M213"/>
  <c r="L213"/>
  <c r="M210"/>
  <c r="L210"/>
  <c r="M207"/>
  <c r="L207"/>
  <c r="M204"/>
  <c r="L204"/>
  <c r="M201"/>
  <c r="L201"/>
  <c r="M198"/>
  <c r="L198"/>
  <c r="M195"/>
  <c r="L195"/>
  <c r="M187"/>
  <c r="M239" s="1"/>
  <c r="L187"/>
  <c r="L239" s="1"/>
  <c r="M189"/>
  <c r="M241" s="1"/>
  <c r="L189"/>
  <c r="L241" s="1"/>
  <c r="M188"/>
  <c r="M240" s="1"/>
  <c r="L188"/>
  <c r="L240" s="1"/>
  <c r="M171"/>
  <c r="L171"/>
  <c r="M170"/>
  <c r="M165" s="1"/>
  <c r="M180" s="1"/>
  <c r="L170"/>
  <c r="L165" s="1"/>
  <c r="L180" s="1"/>
  <c r="M169"/>
  <c r="M164" s="1"/>
  <c r="M179" s="1"/>
  <c r="L169"/>
  <c r="M168"/>
  <c r="M163" s="1"/>
  <c r="M178" s="1"/>
  <c r="L168"/>
  <c r="L163" s="1"/>
  <c r="L178" s="1"/>
  <c r="M167"/>
  <c r="L167"/>
  <c r="L164"/>
  <c r="L179" s="1"/>
  <c r="M127"/>
  <c r="L127"/>
  <c r="M122"/>
  <c r="L122"/>
  <c r="M117"/>
  <c r="L117"/>
  <c r="M112"/>
  <c r="L112"/>
  <c r="M107"/>
  <c r="L107"/>
  <c r="M97"/>
  <c r="L97"/>
  <c r="M92"/>
  <c r="L92"/>
  <c r="M87"/>
  <c r="L87"/>
  <c r="M82"/>
  <c r="L82"/>
  <c r="M77"/>
  <c r="L77"/>
  <c r="M72"/>
  <c r="L72"/>
  <c r="M67"/>
  <c r="L67"/>
  <c r="M62"/>
  <c r="L62"/>
  <c r="M57"/>
  <c r="L57"/>
  <c r="L51"/>
  <c r="M50"/>
  <c r="M49"/>
  <c r="L49"/>
  <c r="M51"/>
  <c r="L50"/>
  <c r="M37"/>
  <c r="L37"/>
  <c r="M32"/>
  <c r="L32"/>
  <c r="L27"/>
  <c r="M21"/>
  <c r="L20"/>
  <c r="L155" s="1"/>
  <c r="L21"/>
  <c r="J188"/>
  <c r="M397" l="1"/>
  <c r="M392" s="1"/>
  <c r="M412" s="1"/>
  <c r="G192"/>
  <c r="L441"/>
  <c r="L436" s="1"/>
  <c r="L464"/>
  <c r="F25"/>
  <c r="F231"/>
  <c r="F234"/>
  <c r="M251"/>
  <c r="M246" s="1"/>
  <c r="M276" s="1"/>
  <c r="L357"/>
  <c r="L368"/>
  <c r="L363" s="1"/>
  <c r="L383" s="1"/>
  <c r="M358"/>
  <c r="M441"/>
  <c r="M436" s="1"/>
  <c r="G231"/>
  <c r="M437"/>
  <c r="L426"/>
  <c r="L421" s="1"/>
  <c r="L461" s="1"/>
  <c r="M393"/>
  <c r="M413" s="1"/>
  <c r="L334"/>
  <c r="L329" s="1"/>
  <c r="M314"/>
  <c r="M309" s="1"/>
  <c r="L314"/>
  <c r="L309" s="1"/>
  <c r="M356"/>
  <c r="F191"/>
  <c r="F192"/>
  <c r="M190"/>
  <c r="M185" s="1"/>
  <c r="M237" s="1"/>
  <c r="M186"/>
  <c r="M238" s="1"/>
  <c r="L166"/>
  <c r="L161" s="1"/>
  <c r="L176" s="1"/>
  <c r="L162"/>
  <c r="L177" s="1"/>
  <c r="M155"/>
  <c r="L52"/>
  <c r="M154"/>
  <c r="L22"/>
  <c r="F24"/>
  <c r="G132"/>
  <c r="F132"/>
  <c r="G142"/>
  <c r="F147"/>
  <c r="F137"/>
  <c r="G42"/>
  <c r="F142"/>
  <c r="G147"/>
  <c r="G137"/>
  <c r="F42"/>
  <c r="G24"/>
  <c r="F26"/>
  <c r="G26"/>
  <c r="G25"/>
  <c r="F28"/>
  <c r="F23" s="1"/>
  <c r="H23"/>
  <c r="M23"/>
  <c r="M22" s="1"/>
  <c r="M17" s="1"/>
  <c r="J23"/>
  <c r="L17"/>
  <c r="L397"/>
  <c r="L392" s="1"/>
  <c r="L412" s="1"/>
  <c r="M52"/>
  <c r="M156"/>
  <c r="L190"/>
  <c r="L185" s="1"/>
  <c r="L237" s="1"/>
  <c r="M247"/>
  <c r="M277" s="1"/>
  <c r="L156"/>
  <c r="L48"/>
  <c r="L47" s="1"/>
  <c r="M290"/>
  <c r="M285" s="1"/>
  <c r="M300" s="1"/>
  <c r="G299" s="1"/>
  <c r="M334"/>
  <c r="M329" s="1"/>
  <c r="M357"/>
  <c r="L290"/>
  <c r="L285" s="1"/>
  <c r="L300" s="1"/>
  <c r="F299" s="1"/>
  <c r="L330"/>
  <c r="M463"/>
  <c r="M465"/>
  <c r="M166"/>
  <c r="M161" s="1"/>
  <c r="M176" s="1"/>
  <c r="L310"/>
  <c r="L364"/>
  <c r="L384" s="1"/>
  <c r="M426"/>
  <c r="M421" s="1"/>
  <c r="M461" s="1"/>
  <c r="L465"/>
  <c r="M464"/>
  <c r="L463"/>
  <c r="L437"/>
  <c r="L462" s="1"/>
  <c r="M422"/>
  <c r="L393"/>
  <c r="L413" s="1"/>
  <c r="M364"/>
  <c r="M384" s="1"/>
  <c r="L356"/>
  <c r="L358"/>
  <c r="M310"/>
  <c r="M330"/>
  <c r="M286"/>
  <c r="M301" s="1"/>
  <c r="L247"/>
  <c r="L277" s="1"/>
  <c r="L186"/>
  <c r="L238" s="1"/>
  <c r="M162"/>
  <c r="M177" s="1"/>
  <c r="L154"/>
  <c r="L18"/>
  <c r="M48"/>
  <c r="M47" s="1"/>
  <c r="K190"/>
  <c r="K185" s="1"/>
  <c r="K225"/>
  <c r="J225"/>
  <c r="I225"/>
  <c r="H225"/>
  <c r="L469" l="1"/>
  <c r="L470"/>
  <c r="L354"/>
  <c r="M462"/>
  <c r="L355"/>
  <c r="M354"/>
  <c r="M468"/>
  <c r="L152"/>
  <c r="F22"/>
  <c r="L153"/>
  <c r="M152"/>
  <c r="M18"/>
  <c r="M153" s="1"/>
  <c r="K23"/>
  <c r="M469"/>
  <c r="L468"/>
  <c r="M470"/>
  <c r="M355"/>
  <c r="F225"/>
  <c r="G225"/>
  <c r="H190"/>
  <c r="K369"/>
  <c r="F448"/>
  <c r="F447"/>
  <c r="H443"/>
  <c r="I443"/>
  <c r="J443"/>
  <c r="K443"/>
  <c r="H444"/>
  <c r="I444"/>
  <c r="J444"/>
  <c r="K444"/>
  <c r="H445"/>
  <c r="I445"/>
  <c r="J445"/>
  <c r="K445"/>
  <c r="I198"/>
  <c r="I201"/>
  <c r="I204"/>
  <c r="I207"/>
  <c r="I210"/>
  <c r="I213"/>
  <c r="I216"/>
  <c r="I219"/>
  <c r="I222"/>
  <c r="I228"/>
  <c r="G199"/>
  <c r="G200"/>
  <c r="G202"/>
  <c r="G203"/>
  <c r="G205"/>
  <c r="G206"/>
  <c r="G208"/>
  <c r="G209"/>
  <c r="G211"/>
  <c r="G212"/>
  <c r="G214"/>
  <c r="G215"/>
  <c r="G217"/>
  <c r="G218"/>
  <c r="G220"/>
  <c r="G221"/>
  <c r="G223"/>
  <c r="G224"/>
  <c r="G226"/>
  <c r="G227"/>
  <c r="G229"/>
  <c r="G230"/>
  <c r="K195"/>
  <c r="K198"/>
  <c r="K201"/>
  <c r="K204"/>
  <c r="K207"/>
  <c r="K210"/>
  <c r="K213"/>
  <c r="K216"/>
  <c r="K219"/>
  <c r="K222"/>
  <c r="K228"/>
  <c r="I195"/>
  <c r="G196"/>
  <c r="G197"/>
  <c r="L467" l="1"/>
  <c r="L466" s="1"/>
  <c r="M467"/>
  <c r="M466" s="1"/>
  <c r="I23"/>
  <c r="G219"/>
  <c r="G210"/>
  <c r="G198"/>
  <c r="G216"/>
  <c r="G207"/>
  <c r="G222"/>
  <c r="G228"/>
  <c r="G213"/>
  <c r="G201"/>
  <c r="G204"/>
  <c r="G195"/>
  <c r="G23" l="1"/>
  <c r="G27"/>
  <c r="F230"/>
  <c r="F229"/>
  <c r="J228"/>
  <c r="H228"/>
  <c r="F227"/>
  <c r="F226"/>
  <c r="F224"/>
  <c r="F223"/>
  <c r="J222"/>
  <c r="H222"/>
  <c r="F221"/>
  <c r="F220"/>
  <c r="J219"/>
  <c r="H219"/>
  <c r="F218"/>
  <c r="F217"/>
  <c r="J216"/>
  <c r="H216"/>
  <c r="F215"/>
  <c r="F214"/>
  <c r="J213"/>
  <c r="H213"/>
  <c r="F212"/>
  <c r="F211"/>
  <c r="J210"/>
  <c r="H210"/>
  <c r="F209"/>
  <c r="F208"/>
  <c r="J207"/>
  <c r="H207"/>
  <c r="F206"/>
  <c r="F205"/>
  <c r="J204"/>
  <c r="H204"/>
  <c r="F203"/>
  <c r="F202"/>
  <c r="J201"/>
  <c r="H201"/>
  <c r="F200"/>
  <c r="F199"/>
  <c r="J198"/>
  <c r="H198"/>
  <c r="F197"/>
  <c r="F196"/>
  <c r="J195"/>
  <c r="H195"/>
  <c r="H398"/>
  <c r="H393" s="1"/>
  <c r="H413" s="1"/>
  <c r="I398"/>
  <c r="I393" s="1"/>
  <c r="I413" s="1"/>
  <c r="J398"/>
  <c r="K398"/>
  <c r="K393" s="1"/>
  <c r="K413" s="1"/>
  <c r="H399"/>
  <c r="H394" s="1"/>
  <c r="H414" s="1"/>
  <c r="I399"/>
  <c r="I394" s="1"/>
  <c r="I414" s="1"/>
  <c r="J399"/>
  <c r="J394" s="1"/>
  <c r="J414" s="1"/>
  <c r="K399"/>
  <c r="H400"/>
  <c r="I400"/>
  <c r="I395" s="1"/>
  <c r="I415" s="1"/>
  <c r="J400"/>
  <c r="K400"/>
  <c r="K395" s="1"/>
  <c r="K415" s="1"/>
  <c r="H401"/>
  <c r="H396" s="1"/>
  <c r="H416" s="1"/>
  <c r="I401"/>
  <c r="I396" s="1"/>
  <c r="I416" s="1"/>
  <c r="J401"/>
  <c r="J396" s="1"/>
  <c r="J416" s="1"/>
  <c r="K401"/>
  <c r="K396" s="1"/>
  <c r="K416" s="1"/>
  <c r="H370"/>
  <c r="H365" s="1"/>
  <c r="H385" s="1"/>
  <c r="I370"/>
  <c r="I365" s="1"/>
  <c r="I385" s="1"/>
  <c r="J370"/>
  <c r="J365" s="1"/>
  <c r="J385" s="1"/>
  <c r="K370"/>
  <c r="K365" s="1"/>
  <c r="K385" s="1"/>
  <c r="H371"/>
  <c r="H366" s="1"/>
  <c r="H386" s="1"/>
  <c r="I371"/>
  <c r="I366" s="1"/>
  <c r="I386" s="1"/>
  <c r="J371"/>
  <c r="J366" s="1"/>
  <c r="J386" s="1"/>
  <c r="K371"/>
  <c r="K366" s="1"/>
  <c r="K386" s="1"/>
  <c r="H372"/>
  <c r="H367" s="1"/>
  <c r="H387" s="1"/>
  <c r="I372"/>
  <c r="I367" s="1"/>
  <c r="I387" s="1"/>
  <c r="J372"/>
  <c r="K372"/>
  <c r="H369"/>
  <c r="I369"/>
  <c r="I364" s="1"/>
  <c r="I384" s="1"/>
  <c r="J369"/>
  <c r="J364" s="1"/>
  <c r="J384" s="1"/>
  <c r="H53"/>
  <c r="H48" s="1"/>
  <c r="I53"/>
  <c r="J53"/>
  <c r="J48" s="1"/>
  <c r="K53"/>
  <c r="K48" s="1"/>
  <c r="H54"/>
  <c r="H49" s="1"/>
  <c r="I54"/>
  <c r="J54"/>
  <c r="J49" s="1"/>
  <c r="K54"/>
  <c r="K49" s="1"/>
  <c r="H55"/>
  <c r="H50" s="1"/>
  <c r="I55"/>
  <c r="I50" s="1"/>
  <c r="J55"/>
  <c r="J50" s="1"/>
  <c r="K55"/>
  <c r="H56"/>
  <c r="H51" s="1"/>
  <c r="I56"/>
  <c r="I51" s="1"/>
  <c r="J56"/>
  <c r="J51" s="1"/>
  <c r="K56"/>
  <c r="K51" s="1"/>
  <c r="H442"/>
  <c r="H437" s="1"/>
  <c r="I442"/>
  <c r="I437" s="1"/>
  <c r="J442"/>
  <c r="J437" s="1"/>
  <c r="K442"/>
  <c r="K437" s="1"/>
  <c r="H438"/>
  <c r="I438"/>
  <c r="J438"/>
  <c r="K438"/>
  <c r="H439"/>
  <c r="I439"/>
  <c r="J439"/>
  <c r="K439"/>
  <c r="H440"/>
  <c r="I440"/>
  <c r="J440"/>
  <c r="K440"/>
  <c r="F291"/>
  <c r="H291"/>
  <c r="H286" s="1"/>
  <c r="H301" s="1"/>
  <c r="I291"/>
  <c r="J291"/>
  <c r="J286" s="1"/>
  <c r="J301" s="1"/>
  <c r="K291"/>
  <c r="H292"/>
  <c r="H287" s="1"/>
  <c r="H302" s="1"/>
  <c r="I292"/>
  <c r="I287" s="1"/>
  <c r="I302" s="1"/>
  <c r="J292"/>
  <c r="J287" s="1"/>
  <c r="J302" s="1"/>
  <c r="K292"/>
  <c r="K287" s="1"/>
  <c r="K302" s="1"/>
  <c r="H293"/>
  <c r="I293"/>
  <c r="I288" s="1"/>
  <c r="I303" s="1"/>
  <c r="J293"/>
  <c r="J288" s="1"/>
  <c r="J303" s="1"/>
  <c r="K293"/>
  <c r="K288" s="1"/>
  <c r="K303" s="1"/>
  <c r="H294"/>
  <c r="I294"/>
  <c r="I289" s="1"/>
  <c r="I304" s="1"/>
  <c r="J294"/>
  <c r="J289" s="1"/>
  <c r="J304" s="1"/>
  <c r="K294"/>
  <c r="K289" s="1"/>
  <c r="K304" s="1"/>
  <c r="G450"/>
  <c r="F450"/>
  <c r="F445" s="1"/>
  <c r="F440" s="1"/>
  <c r="G449"/>
  <c r="G444" s="1"/>
  <c r="F449"/>
  <c r="F444" s="1"/>
  <c r="F439" s="1"/>
  <c r="G448"/>
  <c r="G443" s="1"/>
  <c r="F443"/>
  <c r="F438" s="1"/>
  <c r="G447"/>
  <c r="G442" s="1"/>
  <c r="G437" s="1"/>
  <c r="F442"/>
  <c r="F437" s="1"/>
  <c r="F430"/>
  <c r="F425" s="1"/>
  <c r="G429"/>
  <c r="G424" s="1"/>
  <c r="F429"/>
  <c r="F424" s="1"/>
  <c r="F428"/>
  <c r="G427"/>
  <c r="G422" s="1"/>
  <c r="F427"/>
  <c r="F422" s="1"/>
  <c r="G401"/>
  <c r="G396" s="1"/>
  <c r="G416" s="1"/>
  <c r="F401"/>
  <c r="G400"/>
  <c r="G395" s="1"/>
  <c r="G415" s="1"/>
  <c r="F400"/>
  <c r="F395" s="1"/>
  <c r="F415" s="1"/>
  <c r="G399"/>
  <c r="G394" s="1"/>
  <c r="G414" s="1"/>
  <c r="F399"/>
  <c r="G398"/>
  <c r="G393" s="1"/>
  <c r="G413" s="1"/>
  <c r="F398"/>
  <c r="F393" s="1"/>
  <c r="F413" s="1"/>
  <c r="G372"/>
  <c r="G367" s="1"/>
  <c r="G387" s="1"/>
  <c r="F372"/>
  <c r="G371"/>
  <c r="F371"/>
  <c r="F366" s="1"/>
  <c r="F386" s="1"/>
  <c r="G370"/>
  <c r="G365" s="1"/>
  <c r="G385" s="1"/>
  <c r="G369"/>
  <c r="G364" s="1"/>
  <c r="G384" s="1"/>
  <c r="F369"/>
  <c r="F364" s="1"/>
  <c r="F384" s="1"/>
  <c r="F338"/>
  <c r="F333" s="1"/>
  <c r="G337"/>
  <c r="G332" s="1"/>
  <c r="F337"/>
  <c r="F332" s="1"/>
  <c r="F335"/>
  <c r="F330" s="1"/>
  <c r="F318"/>
  <c r="F313" s="1"/>
  <c r="F358" s="1"/>
  <c r="G317"/>
  <c r="G312" s="1"/>
  <c r="F317"/>
  <c r="F312" s="1"/>
  <c r="F316"/>
  <c r="F311" s="1"/>
  <c r="G315"/>
  <c r="G310" s="1"/>
  <c r="F315"/>
  <c r="F310" s="1"/>
  <c r="G294"/>
  <c r="G289" s="1"/>
  <c r="G304" s="1"/>
  <c r="F294"/>
  <c r="F289" s="1"/>
  <c r="F304" s="1"/>
  <c r="G293"/>
  <c r="G288" s="1"/>
  <c r="G303" s="1"/>
  <c r="F293"/>
  <c r="F288" s="1"/>
  <c r="F303" s="1"/>
  <c r="G292"/>
  <c r="G287" s="1"/>
  <c r="G302" s="1"/>
  <c r="F292"/>
  <c r="F287" s="1"/>
  <c r="F302" s="1"/>
  <c r="G291"/>
  <c r="G271"/>
  <c r="G255"/>
  <c r="G250" s="1"/>
  <c r="G280" s="1"/>
  <c r="G254"/>
  <c r="G249" s="1"/>
  <c r="G279" s="1"/>
  <c r="F254"/>
  <c r="F249" s="1"/>
  <c r="F279" s="1"/>
  <c r="G253"/>
  <c r="G248" s="1"/>
  <c r="G278" s="1"/>
  <c r="F253"/>
  <c r="F252"/>
  <c r="F247" s="1"/>
  <c r="F277" s="1"/>
  <c r="F188"/>
  <c r="F240" s="1"/>
  <c r="G187"/>
  <c r="G239" s="1"/>
  <c r="F187"/>
  <c r="F239" s="1"/>
  <c r="G186"/>
  <c r="G238" s="1"/>
  <c r="F186"/>
  <c r="F238" s="1"/>
  <c r="F170"/>
  <c r="F165" s="1"/>
  <c r="G169"/>
  <c r="G164" s="1"/>
  <c r="F169"/>
  <c r="G168"/>
  <c r="F167"/>
  <c r="F162" s="1"/>
  <c r="G56"/>
  <c r="F56"/>
  <c r="F51" s="1"/>
  <c r="G55"/>
  <c r="G50" s="1"/>
  <c r="F55"/>
  <c r="F50" s="1"/>
  <c r="G54"/>
  <c r="G49" s="1"/>
  <c r="F54"/>
  <c r="F49" s="1"/>
  <c r="F53"/>
  <c r="F48" s="1"/>
  <c r="F19"/>
  <c r="I456"/>
  <c r="H456"/>
  <c r="I451"/>
  <c r="H451"/>
  <c r="I446"/>
  <c r="H446"/>
  <c r="I431"/>
  <c r="H431"/>
  <c r="I430"/>
  <c r="I425" s="1"/>
  <c r="H430"/>
  <c r="H425" s="1"/>
  <c r="I429"/>
  <c r="I424" s="1"/>
  <c r="H429"/>
  <c r="H424" s="1"/>
  <c r="I428"/>
  <c r="I423" s="1"/>
  <c r="H428"/>
  <c r="H423" s="1"/>
  <c r="I427"/>
  <c r="I422" s="1"/>
  <c r="H427"/>
  <c r="H422" s="1"/>
  <c r="I407"/>
  <c r="H407"/>
  <c r="I402"/>
  <c r="H402"/>
  <c r="H395"/>
  <c r="H415" s="1"/>
  <c r="I378"/>
  <c r="H378"/>
  <c r="I373"/>
  <c r="H373"/>
  <c r="I349"/>
  <c r="H349"/>
  <c r="I344"/>
  <c r="H344"/>
  <c r="I339"/>
  <c r="H339"/>
  <c r="I338"/>
  <c r="I333" s="1"/>
  <c r="H338"/>
  <c r="H333" s="1"/>
  <c r="I337"/>
  <c r="I332" s="1"/>
  <c r="H337"/>
  <c r="H332" s="1"/>
  <c r="I336"/>
  <c r="I331" s="1"/>
  <c r="H336"/>
  <c r="H331" s="1"/>
  <c r="I335"/>
  <c r="I330" s="1"/>
  <c r="H335"/>
  <c r="H330" s="1"/>
  <c r="I324"/>
  <c r="H324"/>
  <c r="I319"/>
  <c r="H319"/>
  <c r="I318"/>
  <c r="I313" s="1"/>
  <c r="H318"/>
  <c r="H313" s="1"/>
  <c r="I317"/>
  <c r="I312" s="1"/>
  <c r="H317"/>
  <c r="H312" s="1"/>
  <c r="I316"/>
  <c r="I311" s="1"/>
  <c r="H316"/>
  <c r="H311" s="1"/>
  <c r="I315"/>
  <c r="I310" s="1"/>
  <c r="H315"/>
  <c r="H310" s="1"/>
  <c r="I295"/>
  <c r="H295"/>
  <c r="I271"/>
  <c r="H271"/>
  <c r="I266"/>
  <c r="H266"/>
  <c r="I261"/>
  <c r="H261"/>
  <c r="I256"/>
  <c r="H256"/>
  <c r="I255"/>
  <c r="I250" s="1"/>
  <c r="I280" s="1"/>
  <c r="H255"/>
  <c r="H250" s="1"/>
  <c r="H280" s="1"/>
  <c r="I254"/>
  <c r="I249" s="1"/>
  <c r="I279" s="1"/>
  <c r="H254"/>
  <c r="H249" s="1"/>
  <c r="H279" s="1"/>
  <c r="I253"/>
  <c r="I248" s="1"/>
  <c r="I278" s="1"/>
  <c r="H253"/>
  <c r="I252"/>
  <c r="H252"/>
  <c r="H247" s="1"/>
  <c r="H277" s="1"/>
  <c r="I190"/>
  <c r="I185" s="1"/>
  <c r="I237" s="1"/>
  <c r="H185"/>
  <c r="H237" s="1"/>
  <c r="I189"/>
  <c r="I241" s="1"/>
  <c r="H189"/>
  <c r="H241" s="1"/>
  <c r="I188"/>
  <c r="I240" s="1"/>
  <c r="H188"/>
  <c r="H240" s="1"/>
  <c r="I187"/>
  <c r="I239" s="1"/>
  <c r="H187"/>
  <c r="H239" s="1"/>
  <c r="I186"/>
  <c r="I238" s="1"/>
  <c r="H186"/>
  <c r="H238" s="1"/>
  <c r="I171"/>
  <c r="H171"/>
  <c r="I170"/>
  <c r="I165" s="1"/>
  <c r="I180" s="1"/>
  <c r="H170"/>
  <c r="H165" s="1"/>
  <c r="H180" s="1"/>
  <c r="I169"/>
  <c r="I164" s="1"/>
  <c r="I179" s="1"/>
  <c r="H169"/>
  <c r="H164" s="1"/>
  <c r="H179" s="1"/>
  <c r="I168"/>
  <c r="I163" s="1"/>
  <c r="I178" s="1"/>
  <c r="H168"/>
  <c r="H163" s="1"/>
  <c r="H178" s="1"/>
  <c r="I167"/>
  <c r="I162" s="1"/>
  <c r="I177" s="1"/>
  <c r="H167"/>
  <c r="H162" s="1"/>
  <c r="H177" s="1"/>
  <c r="I127"/>
  <c r="H127"/>
  <c r="I122"/>
  <c r="H122"/>
  <c r="I117"/>
  <c r="H117"/>
  <c r="I112"/>
  <c r="H112"/>
  <c r="I107"/>
  <c r="H107"/>
  <c r="I102"/>
  <c r="H102"/>
  <c r="I97"/>
  <c r="H97"/>
  <c r="I92"/>
  <c r="H92"/>
  <c r="I87"/>
  <c r="H87"/>
  <c r="I82"/>
  <c r="H82"/>
  <c r="I77"/>
  <c r="H77"/>
  <c r="I72"/>
  <c r="H72"/>
  <c r="I67"/>
  <c r="H67"/>
  <c r="I62"/>
  <c r="H62"/>
  <c r="I57"/>
  <c r="H57"/>
  <c r="I49"/>
  <c r="I37"/>
  <c r="H37"/>
  <c r="I32"/>
  <c r="H32"/>
  <c r="I27"/>
  <c r="H27"/>
  <c r="I21"/>
  <c r="H21"/>
  <c r="I20"/>
  <c r="H20"/>
  <c r="I19"/>
  <c r="H19"/>
  <c r="I18"/>
  <c r="H18"/>
  <c r="H12"/>
  <c r="I12" s="1"/>
  <c r="J12" s="1"/>
  <c r="K12" s="1"/>
  <c r="L12" s="1"/>
  <c r="M12" s="1"/>
  <c r="N12" s="1"/>
  <c r="O12" s="1"/>
  <c r="P12" s="1"/>
  <c r="Q12" s="1"/>
  <c r="R12" s="1"/>
  <c r="S12" s="1"/>
  <c r="T12" s="1"/>
  <c r="U12" s="1"/>
  <c r="V12" s="1"/>
  <c r="W12" s="1"/>
  <c r="J18"/>
  <c r="K18"/>
  <c r="J19"/>
  <c r="K19"/>
  <c r="J20"/>
  <c r="K20"/>
  <c r="J21"/>
  <c r="K21"/>
  <c r="K50"/>
  <c r="J427"/>
  <c r="J422" s="1"/>
  <c r="K427"/>
  <c r="K422" s="1"/>
  <c r="J428"/>
  <c r="K428"/>
  <c r="K423" s="1"/>
  <c r="J429"/>
  <c r="J424" s="1"/>
  <c r="K429"/>
  <c r="J430"/>
  <c r="J425" s="1"/>
  <c r="K430"/>
  <c r="K425" s="1"/>
  <c r="K456"/>
  <c r="G456" s="1"/>
  <c r="J456"/>
  <c r="F456" s="1"/>
  <c r="G430"/>
  <c r="G425" s="1"/>
  <c r="G428"/>
  <c r="G423" s="1"/>
  <c r="K431"/>
  <c r="J431"/>
  <c r="K407"/>
  <c r="J407"/>
  <c r="K402"/>
  <c r="J402"/>
  <c r="J395"/>
  <c r="J415" s="1"/>
  <c r="K394"/>
  <c r="K414" s="1"/>
  <c r="J367"/>
  <c r="J387" s="1"/>
  <c r="K367"/>
  <c r="K387" s="1"/>
  <c r="K378"/>
  <c r="J378"/>
  <c r="K373"/>
  <c r="J373"/>
  <c r="J335"/>
  <c r="J330" s="1"/>
  <c r="K335"/>
  <c r="K330" s="1"/>
  <c r="J336"/>
  <c r="J331" s="1"/>
  <c r="K336"/>
  <c r="K331" s="1"/>
  <c r="J337"/>
  <c r="J332" s="1"/>
  <c r="K337"/>
  <c r="K332" s="1"/>
  <c r="J338"/>
  <c r="J333" s="1"/>
  <c r="K338"/>
  <c r="K333" s="1"/>
  <c r="J315"/>
  <c r="J310" s="1"/>
  <c r="K315"/>
  <c r="K310" s="1"/>
  <c r="J316"/>
  <c r="J311" s="1"/>
  <c r="K316"/>
  <c r="K311" s="1"/>
  <c r="J317"/>
  <c r="J312" s="1"/>
  <c r="K317"/>
  <c r="K312" s="1"/>
  <c r="J318"/>
  <c r="J313" s="1"/>
  <c r="K318"/>
  <c r="K313" s="1"/>
  <c r="K344"/>
  <c r="J344"/>
  <c r="K339"/>
  <c r="J339"/>
  <c r="K349"/>
  <c r="J349"/>
  <c r="K324"/>
  <c r="J324"/>
  <c r="K319"/>
  <c r="J319"/>
  <c r="K295"/>
  <c r="J295"/>
  <c r="J247"/>
  <c r="J277" s="1"/>
  <c r="K252"/>
  <c r="K247" s="1"/>
  <c r="K277" s="1"/>
  <c r="J253"/>
  <c r="J248" s="1"/>
  <c r="J278" s="1"/>
  <c r="K253"/>
  <c r="K248" s="1"/>
  <c r="K278" s="1"/>
  <c r="J254"/>
  <c r="J249" s="1"/>
  <c r="J279" s="1"/>
  <c r="K254"/>
  <c r="K249" s="1"/>
  <c r="K279" s="1"/>
  <c r="J255"/>
  <c r="J250" s="1"/>
  <c r="J280" s="1"/>
  <c r="K255"/>
  <c r="K250" s="1"/>
  <c r="K280" s="1"/>
  <c r="K271"/>
  <c r="J271"/>
  <c r="K266"/>
  <c r="J266"/>
  <c r="K261"/>
  <c r="J261"/>
  <c r="K256"/>
  <c r="J256"/>
  <c r="G189"/>
  <c r="G241" s="1"/>
  <c r="F189"/>
  <c r="F241" s="1"/>
  <c r="J189"/>
  <c r="J241" s="1"/>
  <c r="J240"/>
  <c r="G188"/>
  <c r="G240" s="1"/>
  <c r="K237"/>
  <c r="J186"/>
  <c r="J238" s="1"/>
  <c r="K189"/>
  <c r="K241" s="1"/>
  <c r="K188"/>
  <c r="K240" s="1"/>
  <c r="J187"/>
  <c r="J239" s="1"/>
  <c r="K186"/>
  <c r="K238" s="1"/>
  <c r="J167"/>
  <c r="J162" s="1"/>
  <c r="J177" s="1"/>
  <c r="K167"/>
  <c r="K162" s="1"/>
  <c r="K177" s="1"/>
  <c r="J168"/>
  <c r="J163" s="1"/>
  <c r="J178" s="1"/>
  <c r="K168"/>
  <c r="K163" s="1"/>
  <c r="K178" s="1"/>
  <c r="J169"/>
  <c r="J164" s="1"/>
  <c r="J179" s="1"/>
  <c r="K169"/>
  <c r="K164" s="1"/>
  <c r="K179" s="1"/>
  <c r="J170"/>
  <c r="J165" s="1"/>
  <c r="J180" s="1"/>
  <c r="K170"/>
  <c r="K165" s="1"/>
  <c r="K180" s="1"/>
  <c r="K127"/>
  <c r="J127"/>
  <c r="K122"/>
  <c r="J122"/>
  <c r="K117"/>
  <c r="J117"/>
  <c r="K102"/>
  <c r="J102"/>
  <c r="K97"/>
  <c r="J97"/>
  <c r="K92"/>
  <c r="J92"/>
  <c r="K87"/>
  <c r="J87"/>
  <c r="K82"/>
  <c r="J82"/>
  <c r="K77"/>
  <c r="J77"/>
  <c r="K72"/>
  <c r="J72"/>
  <c r="K112"/>
  <c r="J112"/>
  <c r="K107"/>
  <c r="J107"/>
  <c r="K67"/>
  <c r="J67"/>
  <c r="K62"/>
  <c r="J62"/>
  <c r="K57"/>
  <c r="J57"/>
  <c r="K37"/>
  <c r="J37"/>
  <c r="G167"/>
  <c r="G162" s="1"/>
  <c r="J27"/>
  <c r="K27"/>
  <c r="J32"/>
  <c r="K32"/>
  <c r="F168"/>
  <c r="F163" s="1"/>
  <c r="G170"/>
  <c r="G165" s="1"/>
  <c r="J451"/>
  <c r="F451" s="1"/>
  <c r="K446"/>
  <c r="K451"/>
  <c r="G451" s="1"/>
  <c r="K171"/>
  <c r="J446"/>
  <c r="J171"/>
  <c r="J190"/>
  <c r="J185" s="1"/>
  <c r="J237" s="1"/>
  <c r="K187"/>
  <c r="K239" s="1"/>
  <c r="J393"/>
  <c r="J413" s="1"/>
  <c r="K364"/>
  <c r="K384" s="1"/>
  <c r="H364"/>
  <c r="H384" s="1"/>
  <c r="I247"/>
  <c r="I277" s="1"/>
  <c r="F256"/>
  <c r="G87"/>
  <c r="F87"/>
  <c r="F255"/>
  <c r="F250" s="1"/>
  <c r="F280" s="1"/>
  <c r="G316"/>
  <c r="G311" s="1"/>
  <c r="G318"/>
  <c r="G313" s="1"/>
  <c r="G67"/>
  <c r="G349"/>
  <c r="G338"/>
  <c r="G333" s="1"/>
  <c r="I48"/>
  <c r="F21"/>
  <c r="G72"/>
  <c r="H289"/>
  <c r="H304" s="1"/>
  <c r="H288"/>
  <c r="H303" s="1"/>
  <c r="J52"/>
  <c r="I426" l="1"/>
  <c r="I421" s="1"/>
  <c r="F357"/>
  <c r="F431"/>
  <c r="F37"/>
  <c r="F92"/>
  <c r="F190"/>
  <c r="F185" s="1"/>
  <c r="F237" s="1"/>
  <c r="G21"/>
  <c r="G19"/>
  <c r="G154" s="1"/>
  <c r="G445"/>
  <c r="G440" s="1"/>
  <c r="G465" s="1"/>
  <c r="G32"/>
  <c r="G37"/>
  <c r="G57"/>
  <c r="G62"/>
  <c r="G77"/>
  <c r="G82"/>
  <c r="G92"/>
  <c r="G97"/>
  <c r="G102"/>
  <c r="G107"/>
  <c r="G112"/>
  <c r="G117"/>
  <c r="G122"/>
  <c r="G127"/>
  <c r="G171"/>
  <c r="G256"/>
  <c r="G266"/>
  <c r="F324"/>
  <c r="F339"/>
  <c r="F344"/>
  <c r="F373"/>
  <c r="F378"/>
  <c r="J153"/>
  <c r="F295"/>
  <c r="F32"/>
  <c r="F62"/>
  <c r="F67"/>
  <c r="F72"/>
  <c r="I397"/>
  <c r="I392" s="1"/>
  <c r="I412" s="1"/>
  <c r="F77"/>
  <c r="F82"/>
  <c r="F97"/>
  <c r="F102"/>
  <c r="F107"/>
  <c r="F112"/>
  <c r="I441"/>
  <c r="I436" s="1"/>
  <c r="I461" s="1"/>
  <c r="H166"/>
  <c r="H161" s="1"/>
  <c r="H176" s="1"/>
  <c r="I251"/>
  <c r="I246" s="1"/>
  <c r="I276" s="1"/>
  <c r="G252"/>
  <c r="G247" s="1"/>
  <c r="G277" s="1"/>
  <c r="F195"/>
  <c r="F117"/>
  <c r="F122"/>
  <c r="F171"/>
  <c r="F261"/>
  <c r="F266"/>
  <c r="F271"/>
  <c r="G324"/>
  <c r="G339"/>
  <c r="G344"/>
  <c r="G378"/>
  <c r="G407"/>
  <c r="K251"/>
  <c r="K246" s="1"/>
  <c r="K276" s="1"/>
  <c r="G462"/>
  <c r="I290"/>
  <c r="I285" s="1"/>
  <c r="I300" s="1"/>
  <c r="F201"/>
  <c r="F207"/>
  <c r="F213"/>
  <c r="F219"/>
  <c r="F198"/>
  <c r="F204"/>
  <c r="F210"/>
  <c r="F216"/>
  <c r="F222"/>
  <c r="F228"/>
  <c r="F164"/>
  <c r="F166"/>
  <c r="F161" s="1"/>
  <c r="F176" s="1"/>
  <c r="G357"/>
  <c r="K156"/>
  <c r="H153"/>
  <c r="F57"/>
  <c r="K368"/>
  <c r="K363" s="1"/>
  <c r="K383" s="1"/>
  <c r="J22"/>
  <c r="J17" s="1"/>
  <c r="G295"/>
  <c r="I286"/>
  <c r="I301" s="1"/>
  <c r="J314"/>
  <c r="J309" s="1"/>
  <c r="G335"/>
  <c r="G330" s="1"/>
  <c r="G355" s="1"/>
  <c r="G319"/>
  <c r="G402"/>
  <c r="K166"/>
  <c r="K161" s="1"/>
  <c r="K176" s="1"/>
  <c r="G373"/>
  <c r="F20"/>
  <c r="F155" s="1"/>
  <c r="G20"/>
  <c r="G155" s="1"/>
  <c r="F127"/>
  <c r="H22"/>
  <c r="H17" s="1"/>
  <c r="F396"/>
  <c r="F416" s="1"/>
  <c r="K47"/>
  <c r="F402"/>
  <c r="F407"/>
  <c r="K290"/>
  <c r="K285" s="1"/>
  <c r="K300" s="1"/>
  <c r="J47"/>
  <c r="F370"/>
  <c r="F365" s="1"/>
  <c r="F385" s="1"/>
  <c r="F367"/>
  <c r="F387" s="1"/>
  <c r="F464"/>
  <c r="K426"/>
  <c r="K421" s="1"/>
  <c r="J426"/>
  <c r="J421" s="1"/>
  <c r="H251"/>
  <c r="H246" s="1"/>
  <c r="H276" s="1"/>
  <c r="G366"/>
  <c r="G386" s="1"/>
  <c r="G18"/>
  <c r="F423"/>
  <c r="F463" s="1"/>
  <c r="F426"/>
  <c r="F421" s="1"/>
  <c r="F465"/>
  <c r="K22"/>
  <c r="K17" s="1"/>
  <c r="G190"/>
  <c r="G185" s="1"/>
  <c r="G237" s="1"/>
  <c r="K334"/>
  <c r="K329" s="1"/>
  <c r="H290"/>
  <c r="H285" s="1"/>
  <c r="H300" s="1"/>
  <c r="I314"/>
  <c r="I309" s="1"/>
  <c r="H248"/>
  <c r="H278" s="1"/>
  <c r="G358"/>
  <c r="H441"/>
  <c r="H436" s="1"/>
  <c r="F319"/>
  <c r="F446"/>
  <c r="J441"/>
  <c r="J436" s="1"/>
  <c r="K441"/>
  <c r="K436" s="1"/>
  <c r="K424"/>
  <c r="K464" s="1"/>
  <c r="G53"/>
  <c r="G48" s="1"/>
  <c r="K314"/>
  <c r="K309" s="1"/>
  <c r="F336"/>
  <c r="F334" s="1"/>
  <c r="F329" s="1"/>
  <c r="K286"/>
  <c r="K301" s="1"/>
  <c r="I334"/>
  <c r="I329" s="1"/>
  <c r="H47"/>
  <c r="H397"/>
  <c r="H392" s="1"/>
  <c r="H412" s="1"/>
  <c r="H52"/>
  <c r="I52"/>
  <c r="H314"/>
  <c r="H309" s="1"/>
  <c r="J423"/>
  <c r="J463" s="1"/>
  <c r="K155"/>
  <c r="F349"/>
  <c r="H465"/>
  <c r="J166"/>
  <c r="J161" s="1"/>
  <c r="J176" s="1"/>
  <c r="J355"/>
  <c r="G314"/>
  <c r="G309" s="1"/>
  <c r="I368"/>
  <c r="I363" s="1"/>
  <c r="I383" s="1"/>
  <c r="I166"/>
  <c r="I161" s="1"/>
  <c r="I176" s="1"/>
  <c r="I22"/>
  <c r="I17" s="1"/>
  <c r="K397"/>
  <c r="K392" s="1"/>
  <c r="K412" s="1"/>
  <c r="H426"/>
  <c r="H421" s="1"/>
  <c r="J397"/>
  <c r="J392" s="1"/>
  <c r="J412" s="1"/>
  <c r="H334"/>
  <c r="H329" s="1"/>
  <c r="J156"/>
  <c r="F52"/>
  <c r="K153"/>
  <c r="I358"/>
  <c r="G261"/>
  <c r="I355"/>
  <c r="H154"/>
  <c r="G178"/>
  <c r="H464"/>
  <c r="J154"/>
  <c r="I356"/>
  <c r="H355"/>
  <c r="K154"/>
  <c r="H368"/>
  <c r="H363" s="1"/>
  <c r="H383" s="1"/>
  <c r="H463"/>
  <c r="F18"/>
  <c r="F153" s="1"/>
  <c r="G166"/>
  <c r="G161" s="1"/>
  <c r="G176" s="1"/>
  <c r="G163"/>
  <c r="I465"/>
  <c r="K355"/>
  <c r="G397"/>
  <c r="G392" s="1"/>
  <c r="G412" s="1"/>
  <c r="G368"/>
  <c r="G363" s="1"/>
  <c r="G383" s="1"/>
  <c r="J368"/>
  <c r="J363" s="1"/>
  <c r="J383" s="1"/>
  <c r="J251"/>
  <c r="J246" s="1"/>
  <c r="J276" s="1"/>
  <c r="J358"/>
  <c r="G426"/>
  <c r="G421" s="1"/>
  <c r="J155"/>
  <c r="I155"/>
  <c r="H155"/>
  <c r="I156"/>
  <c r="H357"/>
  <c r="G336"/>
  <c r="G431"/>
  <c r="G446"/>
  <c r="G439"/>
  <c r="G464" s="1"/>
  <c r="K358"/>
  <c r="K462"/>
  <c r="H156"/>
  <c r="H358"/>
  <c r="J465"/>
  <c r="J464"/>
  <c r="J462"/>
  <c r="F156"/>
  <c r="J357"/>
  <c r="I153"/>
  <c r="J290"/>
  <c r="J285" s="1"/>
  <c r="J300" s="1"/>
  <c r="I464"/>
  <c r="K465"/>
  <c r="K52"/>
  <c r="F355"/>
  <c r="F314"/>
  <c r="F309" s="1"/>
  <c r="G177"/>
  <c r="K357"/>
  <c r="J356"/>
  <c r="F179"/>
  <c r="H356"/>
  <c r="I357"/>
  <c r="F27"/>
  <c r="I462"/>
  <c r="G51"/>
  <c r="G286"/>
  <c r="G301" s="1"/>
  <c r="G290"/>
  <c r="G285" s="1"/>
  <c r="G300" s="1"/>
  <c r="I47"/>
  <c r="I154"/>
  <c r="F286"/>
  <c r="F301" s="1"/>
  <c r="F290"/>
  <c r="F285" s="1"/>
  <c r="F300" s="1"/>
  <c r="K356"/>
  <c r="I463"/>
  <c r="F180"/>
  <c r="F47"/>
  <c r="F154"/>
  <c r="F248"/>
  <c r="F278" s="1"/>
  <c r="F251"/>
  <c r="F246" s="1"/>
  <c r="F276" s="1"/>
  <c r="F441"/>
  <c r="F436" s="1"/>
  <c r="F462"/>
  <c r="K463"/>
  <c r="F177"/>
  <c r="G438"/>
  <c r="G463" s="1"/>
  <c r="F178"/>
  <c r="G179"/>
  <c r="H462"/>
  <c r="G180"/>
  <c r="J334"/>
  <c r="J329" s="1"/>
  <c r="G156" l="1"/>
  <c r="G470" s="1"/>
  <c r="K467"/>
  <c r="G22"/>
  <c r="G17" s="1"/>
  <c r="K468"/>
  <c r="F368"/>
  <c r="F363" s="1"/>
  <c r="F383" s="1"/>
  <c r="H354"/>
  <c r="K469"/>
  <c r="K470"/>
  <c r="K461"/>
  <c r="J152"/>
  <c r="H469"/>
  <c r="G251"/>
  <c r="G246" s="1"/>
  <c r="G276" s="1"/>
  <c r="G153"/>
  <c r="G467" s="1"/>
  <c r="F470"/>
  <c r="I470"/>
  <c r="F17"/>
  <c r="F152" s="1"/>
  <c r="H470"/>
  <c r="J467"/>
  <c r="J461"/>
  <c r="H152"/>
  <c r="F469"/>
  <c r="F331"/>
  <c r="F356" s="1"/>
  <c r="J354"/>
  <c r="F354"/>
  <c r="G469"/>
  <c r="H467"/>
  <c r="J469"/>
  <c r="J468"/>
  <c r="J470"/>
  <c r="I468"/>
  <c r="I467"/>
  <c r="G334"/>
  <c r="G329" s="1"/>
  <c r="G354" s="1"/>
  <c r="I469"/>
  <c r="F467"/>
  <c r="H468"/>
  <c r="K354"/>
  <c r="H461"/>
  <c r="I354"/>
  <c r="K152"/>
  <c r="I152"/>
  <c r="F461"/>
  <c r="G331"/>
  <c r="G356" s="1"/>
  <c r="G468" s="1"/>
  <c r="G47"/>
  <c r="G52"/>
  <c r="F397"/>
  <c r="F392" s="1"/>
  <c r="F412" s="1"/>
  <c r="F394"/>
  <c r="F414" s="1"/>
  <c r="G441"/>
  <c r="G436" s="1"/>
  <c r="G461" s="1"/>
  <c r="G152" l="1"/>
  <c r="K466"/>
  <c r="I466"/>
  <c r="F468"/>
  <c r="F466" s="1"/>
  <c r="G466"/>
  <c r="J466"/>
  <c r="H466"/>
</calcChain>
</file>

<file path=xl/sharedStrings.xml><?xml version="1.0" encoding="utf-8"?>
<sst xmlns="http://schemas.openxmlformats.org/spreadsheetml/2006/main" count="1270" uniqueCount="298">
  <si>
    <t>№ п/п</t>
  </si>
  <si>
    <t>Главный распорядитель средств местного бюджета</t>
  </si>
  <si>
    <t>Целевая статья расходов</t>
  </si>
  <si>
    <t>Источник</t>
  </si>
  <si>
    <t>Код бюджетной классификации</t>
  </si>
  <si>
    <t>План</t>
  </si>
  <si>
    <t>Наименование</t>
  </si>
  <si>
    <t>Единица измерения</t>
  </si>
  <si>
    <t>Всего, из них расходы на счет:</t>
  </si>
  <si>
    <t>Х</t>
  </si>
  <si>
    <t>Итого по подпрограмме 1 муниципальной программы</t>
  </si>
  <si>
    <t>ВСЕГО по  муниципальной программе</t>
  </si>
  <si>
    <t>Факт</t>
  </si>
  <si>
    <t>Всего</t>
  </si>
  <si>
    <t xml:space="preserve">Факт </t>
  </si>
  <si>
    <t>Значение</t>
  </si>
  <si>
    <t>Объем (рублей)</t>
  </si>
  <si>
    <t>Наименование показателя</t>
  </si>
  <si>
    <t>Финансовое обеспечение</t>
  </si>
  <si>
    <t>Всего, из них расходы за счет:</t>
  </si>
  <si>
    <t>3. Поступлений целевого характера из федерального бюджета (далее - источник №3)</t>
  </si>
  <si>
    <t>- источника №1</t>
  </si>
  <si>
    <t>- источника №2</t>
  </si>
  <si>
    <t>- источника №3</t>
  </si>
  <si>
    <t>- источника №4</t>
  </si>
  <si>
    <t>Целевой индикатор мероприятий муниципальной программы</t>
  </si>
  <si>
    <t>2. Поступлений целевого характера из областного бюджета (далее - источник №2)</t>
  </si>
  <si>
    <t>4. Переходящего остатка бюджетных средств целевого характера из областного бюджета (далее - источник №4)</t>
  </si>
  <si>
    <t>2</t>
  </si>
  <si>
    <t xml:space="preserve"> о реализации муниципальной программы  Москаленского муниципального района Омской области (далее - муниципальная программа)</t>
  </si>
  <si>
    <t>ОТЧЕТ</t>
  </si>
  <si>
    <t>1. Налоговых и неналоговых доходов, поступлений нецелевого характера из местного бюджета (далее - источник №1)</t>
  </si>
  <si>
    <t xml:space="preserve">   2022 год</t>
  </si>
  <si>
    <t>Итого по подпрограмме 2 муниципальной программы</t>
  </si>
  <si>
    <t xml:space="preserve">единиц </t>
  </si>
  <si>
    <t>1.1.</t>
  </si>
  <si>
    <t>1.1.1.</t>
  </si>
  <si>
    <t>1.1.2.</t>
  </si>
  <si>
    <t>1.1.1</t>
  </si>
  <si>
    <t>1.1.2</t>
  </si>
  <si>
    <t>1.1.3</t>
  </si>
  <si>
    <t>2.1.</t>
  </si>
  <si>
    <t>2.1.2</t>
  </si>
  <si>
    <t>2.1.1</t>
  </si>
  <si>
    <t>единиц</t>
  </si>
  <si>
    <t>процент</t>
  </si>
  <si>
    <r>
      <t xml:space="preserve">                                                                                    </t>
    </r>
    <r>
      <rPr>
        <b/>
        <sz val="12"/>
        <color indexed="10"/>
        <rFont val="Times New Roman"/>
        <family val="1"/>
        <charset val="204"/>
      </rPr>
      <t xml:space="preserve">  "Повышение эффективности деятельности органов местного самоуправления Москаленского муниципального района Омской области"</t>
    </r>
  </si>
  <si>
    <t>Цель муниципальной программы: Повышение эффективности деятельности органов местного самоуправления на территории Москаленского муниципального района Омской области</t>
  </si>
  <si>
    <t>Подпрограмма № 1 "Создание условий для обеспечения граждан доступным и комфортным жильем на территории Москаленского муниципального района"</t>
  </si>
  <si>
    <t>Задача № 1 муниципальной программы: "Обеспечение населения Москаленского муниципального района Омской области комфортным жильем"</t>
  </si>
  <si>
    <t>Цель подпрограммы 1 муниципальной программы: "Создание условий для дальнейшего развития жилищной сферы, обеспечение доступности жилья для граждан, улучшение качества жизни населения за чсчет повышения эффективности функцилнирования жилищно-коммунального хозяйства на ерритории Москаленского муниципального района Омской области"</t>
  </si>
  <si>
    <t>Задача № 1 подпрограммы 1 муниципальной программы: Обеспечение  населения Москаленского муниципального района Омской области комфортным жильем</t>
  </si>
  <si>
    <t>Основное мероприятие: Развитие жилищного строительства на территории Москаленского муниципального района</t>
  </si>
  <si>
    <t>Мероприятие 1: Предоставление молодым семьям социальных выплат на приобретение или строительство  жилья, в том числе  на уплату первоначального взноса при получении жилищного кредита,  в том числе ипотечного, или жилищного займа на приобретение жилого помещения или строительство индивидуального жилого дома</t>
  </si>
  <si>
    <t>Мероприятие 2: Разработка  документов территориального планирования и градостроительного зонирования (в том числе внесение изменений), включая  подготовку документации для внесения сведений о границах населенных пунктов и границах территориальных зон в Единый государственный реестр недвижимости</t>
  </si>
  <si>
    <t>1.1.4</t>
  </si>
  <si>
    <t>Мероприятие 3: Разработка градостроительного плана земельного участка</t>
  </si>
  <si>
    <t>Задача №2 ПП 1: Улучшение качества жизни населения за счет повышения эффективности функционирования жилищно-коммунального хозяйства</t>
  </si>
  <si>
    <t>2.1</t>
  </si>
  <si>
    <t>Основное мероприятие 2.  Развитие коммунальной инфраструктуры на территории Москаленского района Омской области</t>
  </si>
  <si>
    <t>2.1.3</t>
  </si>
  <si>
    <t>Мероприятие 1:  Субсидия юридическим лицам в сфере ЖКХ на подготовку и прохождение отопительного периода</t>
  </si>
  <si>
    <t>2.1.5</t>
  </si>
  <si>
    <t>2.1.6</t>
  </si>
  <si>
    <t>2.1.7</t>
  </si>
  <si>
    <t>2.1.8</t>
  </si>
  <si>
    <t>2.1.9</t>
  </si>
  <si>
    <t>2.1.11</t>
  </si>
  <si>
    <t>2.1.12</t>
  </si>
  <si>
    <t>2.1.13</t>
  </si>
  <si>
    <t>2.1.14</t>
  </si>
  <si>
    <t>2.1.15</t>
  </si>
  <si>
    <t>2.1.16</t>
  </si>
  <si>
    <t>2.1.17</t>
  </si>
  <si>
    <t>Мерпориятие 2: Субсидии на финансовое обечспечение (возмещение) затрат, связанных с погашением кредиторской задолженности за поставленные топливно-энергетические и коммунальные ресурсы организациям коммунального комплекса, осуществляющим регулируемый вид деятельности в сфере теплоснабжения</t>
  </si>
  <si>
    <t xml:space="preserve">Мероприятие 3: Повышение уровня  обеспеченности системами холодного и горячего водоснабжения, газоснабжения, отопления и канализации, снижение уровня износа основных фондов и аварийности в жилищно - коммунальном комплексе  </t>
  </si>
  <si>
    <t>Мероприятие 5: Приобретение и установка резервных источников электроснабжения на котельные</t>
  </si>
  <si>
    <t>Мероприятие 6: Приобретение и установка (монтаж) трубопровода котельной №16, расположенной по адресу: Омская область, Москаленский район, с. Новоцарицыно</t>
  </si>
  <si>
    <t>Мероприятие 7: Приобретение трубной продукции водохозяйственного назначения в с. Звездино</t>
  </si>
  <si>
    <t>Мероприятие 8: Приобретение трубной продукции водохозяйственного назначения в с. Екатериновка</t>
  </si>
  <si>
    <t>Мероприятие 9: Приобретение трубной продукции водохозяйственного назначения в деревне Корнеевка</t>
  </si>
  <si>
    <t>Мероприятие 11: Приобретение и установка (монтаж) водогревательного котла КВр-1,0 МВт в котельную №7, расположенную по адресу: Омская область, раб.пос. Москаленки, ул. Механизаторов,1</t>
  </si>
  <si>
    <t>Мероприятие 15: Расходы на финансовое обеспечение расходов муниципальных образований Омской области, связанных с оказанием финансовой помощи теплоснабжающим организациям в целях предупреждения банкротства и восстановления их платежеспособности</t>
  </si>
  <si>
    <t>Мероприятие 16: Приобретение трубопровода от котельной № 1 до ул. 1 Северная, расположенного по адресу: Омская область, р.п. Москаленки</t>
  </si>
  <si>
    <t>Мероприятие 17: Приобретение трубопровода от ул. 1 Северная до ул. Школьная, расположенного по адресу: Омская область, р.п. Москаленки</t>
  </si>
  <si>
    <t>Количество молодых семей, улучшивших жилищные условия в общем количестве молодых семей, нуждающихся в решении жилищной проблемы</t>
  </si>
  <si>
    <t>Количество поселений, в которых разработаны генеральные планы, единиц</t>
  </si>
  <si>
    <t>Количество разработанных планов</t>
  </si>
  <si>
    <t>Освоение финансирования, предусмотренного подпрограммой на проведение  мероприятий</t>
  </si>
  <si>
    <t>Освоение субсидий</t>
  </si>
  <si>
    <t>Доля освоения инвестиций, предусмотренных подпрограммой на развитие коммунального комплекса</t>
  </si>
  <si>
    <t>Приобретение водогрейных котлов на котельные</t>
  </si>
  <si>
    <t>Увеличение количества резервных источников электроснабжения</t>
  </si>
  <si>
    <t>Приобретение и монтаж трубопровода котельной</t>
  </si>
  <si>
    <t xml:space="preserve">Приобретение трубной продукции водохозяйственного назначения </t>
  </si>
  <si>
    <t>Освоение лимитов бюджетных обязательств, направленных на финансовое обеспечение расходов, связанных с оказанием финансовой помощи теплоснабжающим организациям в целях предупреждения банкротства и восстановления их платежеспособности</t>
  </si>
  <si>
    <t>Приобретение и монтаж трубопровода</t>
  </si>
  <si>
    <t xml:space="preserve">Приобретение и монтаж трубопровода </t>
  </si>
  <si>
    <t>Подпрограмма № 2 "Модернизация и развитие пассажирского транспорта Москаленского муниципального района Омской области"</t>
  </si>
  <si>
    <t>Задача № 2 муниципальной программы: "Обеспечение транспортной доступности на уровне, гарантирующем экономическую целостность и социальную стабильность муниципального района"</t>
  </si>
  <si>
    <t>Цель подпрограммы 2 муниципальной программы: "Обеспечение транспортной доступности на уровне, гарантирующем экономическую целостность и социальную стабильность муниципального района"</t>
  </si>
  <si>
    <t>Задача № 1 подпрограммы 2 муниципальной программы: Обеспечение населённых пунктов круглогодичной связью по автомобильным дорогам с твердым покрытием</t>
  </si>
  <si>
    <t>ОМ: "Развитие транспортного обеспечения населения"</t>
  </si>
  <si>
    <t>Мероприятие 1: Организация транспортного обслуживания населения</t>
  </si>
  <si>
    <t>Доступность транспортных услуг автомобильным транспортом</t>
  </si>
  <si>
    <t>Подпрограмма № 3 "Обеспечение реализации муниципальной программы Москаленского муниципального района Омской области "Повышение эфективности деятельности органов местного самоуправления Москаленского муниципального района Омской области"</t>
  </si>
  <si>
    <t>Задача № 3 муниципальной программы: "Устойчивое и эффективное осуществление своих полномочий администрацией Москаленского муниципального района в соответствии с действующим законодательством РФ"</t>
  </si>
  <si>
    <t>Цель подпрограммы 3 муниципальной программы: "Повышение качества эффективности исполнения полномочий администрации Москаленского муниципального района Омской области"</t>
  </si>
  <si>
    <t>Задача № 1 подпрограммы 3 муниципальной программы: Устойчивое и эффективное осуществление своих полномочий администрацией Москаленского муниципального района в соответствии с действующим законодательством РФ.</t>
  </si>
  <si>
    <t>ОМ: "Ведомственная целевая программа «Обеспечение эффективного осуществления своих полномочий
администрацией Москаленского муниципального района Омской области"</t>
  </si>
  <si>
    <t xml:space="preserve">Количество граждан замещавших отдельные муниципальные должности в Москаленском муниципальном районе </t>
  </si>
  <si>
    <t>человек</t>
  </si>
  <si>
    <t>Количество граждан имеющих звание почетный житель Москаленского района</t>
  </si>
  <si>
    <t>Количество обратившихся за адресной помощью лиц, оказавшихся в трудной жизненной ситуации</t>
  </si>
  <si>
    <t>Доля расходов на административно-хозяйственное обеспечение</t>
  </si>
  <si>
    <t>количество списков кандидатов в присяжные заседатели федеральных судов общей юрисдикции в Российской Федерации"</t>
  </si>
  <si>
    <t>Количество заседаний комиссий по делам несовершеннолетних и защите их прав</t>
  </si>
  <si>
    <t>Количество заседаний административных комиссий</t>
  </si>
  <si>
    <t>Итого по подпрограмме 3 муниципальной программы</t>
  </si>
  <si>
    <t>Подпрограмма № 4 "Охрана общественного порядка, борьба с претупностью и профилактика правонарушений в Москаленском муниципальном районе Омской области"</t>
  </si>
  <si>
    <t>Задача № 4 муниципальной программы: "Борьба с претупностью и профилактика правонарушений на территории района"</t>
  </si>
  <si>
    <t>Цель подпрограммы 4 муниципальной программы: "Совершенствование системы социальной профилактики правонарушений, предполагающей активизацию борьбы с пьянством, алкоголизмом и наркоманией"</t>
  </si>
  <si>
    <t>Задача № 1 подпрограммы 4 муниципальной программы: Борьба с преступностью, профилактика преступлений и правонарушений</t>
  </si>
  <si>
    <t>ОМ: "Борьба с преступностью и профилактика правонарушений на территории района"</t>
  </si>
  <si>
    <t>Мероприятие 1: Организация пунктов общественного порядка с привлечением населения к работе ДНД</t>
  </si>
  <si>
    <t>Мероприятие 2: Установка на объектах потенциального посягательства инженерно-технических средств охраны, систем видеонаблюдения и контроля доступа</t>
  </si>
  <si>
    <t>Мероприятие 3: Профилактика правонарушений по борьбе с алкоголизмом и наркоманией</t>
  </si>
  <si>
    <t xml:space="preserve">Мероприятие 4: Разработка и распространение среди населения памяток, буклетов, методических материалов о порядке действий при совершении в отношении них правонарушений, а также информационных материалов антитеррористической и противоэкстремистской направленности  </t>
  </si>
  <si>
    <t xml:space="preserve">соотношение числа совершенных правонарушений с численностью населения </t>
  </si>
  <si>
    <t xml:space="preserve">соотношение числа правонарушений, совершенных на улицах и в общественных местах, с общим числом преступлений </t>
  </si>
  <si>
    <t>соотношение числа правонарушений, совершенных в состоянии алкогольного опьянения</t>
  </si>
  <si>
    <t>Доля средств освоенных на реализацию мероприятия в общем объеме средств предусмотренных на реализацию мероприятия</t>
  </si>
  <si>
    <t>единиц на 1 тыс. населения</t>
  </si>
  <si>
    <t>Итого по подпрограмме 4 муниципальной программы</t>
  </si>
  <si>
    <t>Подпрограмма № 5 "Содействие развитию и поддержка социально ориентированных некоммерческих организаций в Москаленском муниципальном районе Омской области"</t>
  </si>
  <si>
    <t>Задача № 5 муниципальной программы: "Развитие и совершенствование деятельности социально ориентированных некоммерческих организаций (далее - СОНКО) Москаленского муниципального района посредством вовлечеия населения в процессы местного самоуправления для обеспечения наиболее полного и эффективного использования возможностей СОНКО в решении задач социального развития муниципального района""</t>
  </si>
  <si>
    <t>Цель подпрограммы 5 муниципальной программы: "Создание условий для повышения активности деятельности СОНКО и формирования новых социально ориентированных организаций в Москаленском муниципальном районе"</t>
  </si>
  <si>
    <t>Задача № 1 подпрограммы 5 муниципальной программы: Развитие и совершенствование деятельности социально ориентированных некоммерческих организаций (далее - СОНКО)  Москаленского муниципального района посредством вовлечения населения в процессы местного самоуправления для обеспечения наиболее полного и эффективного использования возможностей СОНКО в решении задач социального развития  муниципального района</t>
  </si>
  <si>
    <t>ОМ: Оказание финансовой поддержки социально ориентированным некоммерческим организациям</t>
  </si>
  <si>
    <t xml:space="preserve">Мероприятие 1: Предоставление субсидий социально ориентированным некоммерческим организациям </t>
  </si>
  <si>
    <t>Количество СОНКО, получивших муниципальную поддержку и внесенных в муниципальный реестр социально ориентированных организаций – получателей поддержки</t>
  </si>
  <si>
    <t>Итого по подпрограмме 5 муниципальной программы</t>
  </si>
  <si>
    <t>Подпрограмма № 6 "Обращение с отходами производства и потребления, в том числе с твердыми коммунальными отходами"</t>
  </si>
  <si>
    <t>Задача № 6 муниципальной программы: "Предотвращение твердого воздействия отходов производства и потребления на здоровье человека и окружающую среду, а также вовлечение таких отходов в хозяйственный оборот в качестве дополнительных источников сырья, путем создания мест (площадок) накопления твердых коммунальных отходов в каждом поселении Москаленского муниципального района"</t>
  </si>
  <si>
    <t>Цель подпрограммы 6 муниципальной программы: "Предупреждение и ликвидация последствий причинения вреда окружающей среде при размещении отходов производства и потребления, в тмо числе твердых коммунальных отходов (далее - ТКО)"</t>
  </si>
  <si>
    <t>Задача № 1 подпрограммы 6 муниципальной программы: Предотвращение вредного воздействия отходов производства и потребления на здоровье человека и окружающую среду, а также вовлечение таких отходов в хозяйственный оборот в качестве дополнительных источников сырья, путем создания мест (площадок) накопления твердых коммунальных отходов в каждом поселении Москаленского муниципального района</t>
  </si>
  <si>
    <t>ОМ: Обеспечение проживаемого населения Москаленского муниципального района Омской области дополнительными местами (площадками) накопления ТКО</t>
  </si>
  <si>
    <t>Мероприятие 1: Создание мест (площадок ) накопления твердых коммунальных отходов</t>
  </si>
  <si>
    <t>Мероприятие 2: Создание мест (площадок) накопления твердых коммунальных отходов и (или) приобретение контейнеров (бункеров)</t>
  </si>
  <si>
    <t>Задача № 2 подпрограммы 6 муниципальной программы: Обеспечение доступа к информации в сфере обращения с отходами.</t>
  </si>
  <si>
    <t>ОМ:Проведение экологических мер</t>
  </si>
  <si>
    <t>Мероприятие 1: Организация сбора, транспортирования и захоронения твердых коммунальных отходов, а также ликвидация объектов размещения твердых коммунальных отходов</t>
  </si>
  <si>
    <t>Мероприятие 3: Организация сбора, транспортирования и захоронения твердых коммунальных отходов, а также ликвидацию объектов размещения твердых коммунальных отходов на территории Омской области</t>
  </si>
  <si>
    <t>Итого по подпрограмме 6 муниципальной программы</t>
  </si>
  <si>
    <t>Создано мест (площадок) накопления ТКО на территории Москаленского муниципального района.</t>
  </si>
  <si>
    <t>Уровень  обеспеченности местами (площадками) накопления ТКО с контейнерами (бункерами)</t>
  </si>
  <si>
    <t>Количество созданных мест (площадок) накопления ТКО с контейнерами (бункерами)</t>
  </si>
  <si>
    <t>единц</t>
  </si>
  <si>
    <t>Количество ликвидированных свалок</t>
  </si>
  <si>
    <t>штук</t>
  </si>
  <si>
    <t>Количество обустроенных объектов размещения твердых коммунальных отходов</t>
  </si>
  <si>
    <t>Подпрограмма № 7 "Повышение безопасности дорожного движения в Москаленском муниципальном районе Омской области"</t>
  </si>
  <si>
    <t>Задача № 7 муниципальной программы: "Обеспечение охраны жизни, здоровья граждан, сохранности их имущества, безопасных условий дорожного движения"</t>
  </si>
  <si>
    <t>Цель подпрограммы 7 муниципальной программы: "Развиьтие системы организации движения транспортных средств и пешеходов, повышение безопасности дорожных условий"</t>
  </si>
  <si>
    <t>Задача № 1 подпрограммы 7 муниципальной программы: Обеспечение охраны жизни, здоровья граждан, сохранности их имущества, безопасных условий дорожного движения</t>
  </si>
  <si>
    <t>ОМ: Повышение правового сознания и предупреждение опасного поведения участников дорожного движения.</t>
  </si>
  <si>
    <t>Мероприятие 1: Обустройство автомобильных дорог дорожными знаками.</t>
  </si>
  <si>
    <t>Мероприятие 1: Проведение мероприятий, направленных на укрепление дисциплины участников дорожного движения</t>
  </si>
  <si>
    <t>Обеспеченность автомобильных дорог дорожными знаками</t>
  </si>
  <si>
    <t>Обеспечение финансирование, предусмотренного подпрограммой на прведение мероприятий</t>
  </si>
  <si>
    <t>Итого по подпрограмме 7 муниципальной программы</t>
  </si>
  <si>
    <t>Подпрограмма № 8 "Энергосбережение и повышение энергетической эффективности в Москаленском муниципальном районе"</t>
  </si>
  <si>
    <t>Задача № 8 муниципальной программы: "Повышение энергетической эффективности и сокращение энергетических издержек в бюджетном секторе Москаленского муниципального района"</t>
  </si>
  <si>
    <t>Цель подпрограммы 8 муниципальной программы: "Сокращение энергоемкости и оптимизация бюджетных расходов на оплату потребления топливно-энрегетических ресурсов"</t>
  </si>
  <si>
    <t>Задача № 1 подпрограммы 8 муниципальной программы: Повышение энергетической эффективности и сокращение энергетических издержек в бюджетном секторе Москаленского муниципального района</t>
  </si>
  <si>
    <t>ОМ: Снижение расходов на оплату потребления топливно-энергетических ресурсов.</t>
  </si>
  <si>
    <t>Мероприятие 2: Повышение энергетической эффективности систем освещения зданий, строений, сооружений</t>
  </si>
  <si>
    <t>Мероприятие 1: Проведение энергетических обследований объектов системы коммунальной инфраструктуры в сфере теплоснабжения</t>
  </si>
  <si>
    <t>Снижение потребления электрической энергии</t>
  </si>
  <si>
    <t>Итого по подпрограмме 8 муниципальной программы</t>
  </si>
  <si>
    <t>Подпрограмма № 10 "Профилактика безнадзорности и правонарушений несовершеннолетних на территории Москаленского муниципального района"</t>
  </si>
  <si>
    <t>Задача № 10 муниципальной программы: "Координация деятельности органов и учреждений системы профилактики безнадзорности и правонарушений несовершеннолетних, направленной на профилактику безнадзорности и противоправного поведения несовершеннолетних"</t>
  </si>
  <si>
    <t>Цель подпрограммы 10 муниципальной программы: "Комплексное решение проблем профилактики безнадзорности и правонарушений несовершеннолетних, их социальная реабилитация в современном обществе"</t>
  </si>
  <si>
    <t>Задача № 1 подпрограммы 10 муниципальной программы: Координация деятельности органов и учреждений системы профилактики безнадзорности и правонарушений несовершеннолетних, направленной на профилактику безнадзорности противоправного поведения несовершеннолетних</t>
  </si>
  <si>
    <t xml:space="preserve">ОМ: Методическое и информационное обеспечение работы по профилактике безнадзорности и правонарушений несовершеннолетних </t>
  </si>
  <si>
    <t>Мероприятие 1: Разработка и распространение методических и информационных материалов для специалистов системы профилактики  и населения по вопросам профилактики безнадзорности  и правонарушений</t>
  </si>
  <si>
    <t>Задача № 2 подпрограммы 10 муниципальной программы:Целенаправленная работа всех органов и учреждений системы профилактики безнадзорности и правонарушений несовершеннолетних по выявлению раннего семейного неблагополучия и своевременной помощи семьям и детям, оказавшимся в трудной жизненной ситуации и социально-опасном положении</t>
  </si>
  <si>
    <t xml:space="preserve">ОМ: Предупреждение безнадзорности и правонарушений несовершеннолетних </t>
  </si>
  <si>
    <t>Мероприятие 1: Проведение муниципальных конкурсов, спартакиад, туристических слетов, мероприятий, экскурсий, поездок, акций и мероприятий для подростков и молодежи  Москаленского муниципального района с целью профилактики правонарушений и их социализации.</t>
  </si>
  <si>
    <t>Мероприятие 2: Содействие временному трудоустройству несовершеннолетних граждан в возрасте от 14 до 18 лет состоящих на учете в территориальном БД СОП, на учете в ПДН и КДН, в свободное от учебы время</t>
  </si>
  <si>
    <t>Мероприятие 2: Содействие оздоровлению и летней занятости несовершеннолетних, состоящих на учете в ПДН ОМВД России по Москаленскому району, проживающих в семьях СОП и ТЖС</t>
  </si>
  <si>
    <t>Количество специалистов служб профилактики обученных по вопросам профилактики асоциальных явлений в подростковой среде</t>
  </si>
  <si>
    <t>Количество проведенных муниципальных конкурсов социальной рекламы, спартакиад, туристических слетов, акций, мероприятий, направленных на формирование здорового образа жизни, активной позиции граждан по предупреждению терроризма, экстремизма и других правонарушений в молодёжной среде, для подростков и молодежи</t>
  </si>
  <si>
    <t>Количество несовершеннолетних оказавшихся в трудной жизненной ситуации принявших участие в районных (и др.) творческих конкурсах</t>
  </si>
  <si>
    <t>Количество несовершеннолетних граждан в возрасте от 14 до 18 лет состоящих на учете в территориальном БД СОП, на учете в ПДН и КДН трудоустроенных в летний период</t>
  </si>
  <si>
    <t>Итого по подпрограмме 10 муниципальной программы</t>
  </si>
  <si>
    <t>семья</t>
  </si>
  <si>
    <t>метров</t>
  </si>
  <si>
    <t>Мероприятие 2: Обустройство объектов размещения твердых коммунальных отходов. Введенных в эксплуатацию до 1 января 2019 года и не имеющих документации, предусмотренной законодательством Российской Федерации</t>
  </si>
  <si>
    <t>2021 год</t>
  </si>
  <si>
    <t>(502) администрация Москаленского муниципального района Омской области</t>
  </si>
  <si>
    <t>07101L4970</t>
  </si>
  <si>
    <t>0710171620
07101S1620</t>
  </si>
  <si>
    <t>0710110050</t>
  </si>
  <si>
    <t>0710210220</t>
  </si>
  <si>
    <t>0710210230</t>
  </si>
  <si>
    <t>0710210210</t>
  </si>
  <si>
    <t>0710210260</t>
  </si>
  <si>
    <t>0710271123
07102S1123</t>
  </si>
  <si>
    <t>0710271125
07102S1125</t>
  </si>
  <si>
    <t>0710271126
07102S1126</t>
  </si>
  <si>
    <t>0710271127
07102S1127</t>
  </si>
  <si>
    <t>0710271121
07102S1121</t>
  </si>
  <si>
    <t>0710271122
07102S1122</t>
  </si>
  <si>
    <t>0710271124
07102S1124</t>
  </si>
  <si>
    <t>0720110020
0720170840
07201S0840</t>
  </si>
  <si>
    <t>0740110010</t>
  </si>
  <si>
    <t>0740110020</t>
  </si>
  <si>
    <t>0740110030</t>
  </si>
  <si>
    <t>0740110040</t>
  </si>
  <si>
    <t>0750171240
07501S1240</t>
  </si>
  <si>
    <t>0760110010</t>
  </si>
  <si>
    <t>0760171890
07601S1890</t>
  </si>
  <si>
    <t>0760210010</t>
  </si>
  <si>
    <t>0760272270
07602S2270</t>
  </si>
  <si>
    <t>0760272260
07602S2260</t>
  </si>
  <si>
    <t>0770110030</t>
  </si>
  <si>
    <t>07710110010</t>
  </si>
  <si>
    <t>0780110020</t>
  </si>
  <si>
    <t>0780171980
07801S1980</t>
  </si>
  <si>
    <t>07Б0110010</t>
  </si>
  <si>
    <t>07Б0210010</t>
  </si>
  <si>
    <t>07Б0210020</t>
  </si>
  <si>
    <t>07Б0210030</t>
  </si>
  <si>
    <t>чел</t>
  </si>
  <si>
    <t>1. Источник № 1</t>
  </si>
  <si>
    <t>2. Источник № 2</t>
  </si>
  <si>
    <t>Количество лиц, имеющих право на получение доплат</t>
  </si>
  <si>
    <t>1.1.5</t>
  </si>
  <si>
    <t>1.1.6</t>
  </si>
  <si>
    <t>удовлетворенность населения деятельностью органов местного самоуправления муниципального района</t>
  </si>
  <si>
    <t>1.1.7</t>
  </si>
  <si>
    <t>Освоение финансирования,  по подготовке и проведению Всероссийской переписи населения 2020 года на территории Омской области</t>
  </si>
  <si>
    <t>1.1.8</t>
  </si>
  <si>
    <t>кол-во заседаний за год</t>
  </si>
  <si>
    <t>1.1.9</t>
  </si>
  <si>
    <t>1.1.10</t>
  </si>
  <si>
    <t>Мероприятие "Поощрение муниципальной управленческой команды Омской области"</t>
  </si>
  <si>
    <t>Освоение финансирования на поощрение муниципальной управленческой команды</t>
  </si>
  <si>
    <t>Освоение финансирования,  исполнение государственного полномочия Омской области по определению исполнителей услуг по перемещению транспортных средств на специализированную стоянку, их хранению и возврату"</t>
  </si>
  <si>
    <t>1.1.11</t>
  </si>
  <si>
    <t>1.1.12</t>
  </si>
  <si>
    <t xml:space="preserve"> списков в год</t>
  </si>
  <si>
    <t>Глава Москаленского муниципального района</t>
  </si>
  <si>
    <t>А.В. Ряполов</t>
  </si>
  <si>
    <t>2023 год</t>
  </si>
  <si>
    <t>Мероприятие 4: Предоставление денежной выплаты гражданам, имеющим трёх и более детей, зарегистрированным в качестве многодетной семьи для индивидуального жилищного строительства, расположенных на территории Омской области</t>
  </si>
  <si>
    <t>0710172590</t>
  </si>
  <si>
    <t>Количество семей, получиыших денежные выплаты</t>
  </si>
  <si>
    <t>Мероприятие 12: Приобретение и установка (монтаж) водогрейного котла КВр-1,0 МВт в котельную № 8, расположенную по адресу: Омская обл., р.п. Москаленки, ул. Комсомольская, д. 137</t>
  </si>
  <si>
    <t>Мероприятие 13: Приобретение и установка (монтаж) водогрейного котла КВр-0,8 МВт в котельную № 17, расположенную по адресу: Омская область, Москаленский р-н, с. Шевченко, ул. Кузнечная, 38</t>
  </si>
  <si>
    <t>Мероприятие 14: Приобретение и установка (монтаж) водогрейного котла КВр-1,0 МВт в котельную школы, расположенную по адресу: Омская область, Москаленский район, с.Элита, ул. Школьная,
дом №8б</t>
  </si>
  <si>
    <t>2.1.19</t>
  </si>
  <si>
    <t>2.1.20</t>
  </si>
  <si>
    <t>0710271126
07102S1127</t>
  </si>
  <si>
    <t>0710271790</t>
  </si>
  <si>
    <t>Мероприятие 19: Приобретение специальной техники для подвоза питьевой воды</t>
  </si>
  <si>
    <t>Приобретение специальной техники для подвоза воды</t>
  </si>
  <si>
    <t>Мероприятие 20: Приобретение трубной продукции теплотехнического назначения для замены участков сетей теплоснабжения котельной  № 16, расположенной по адресу: Омская область, Москаленский район, с. Новоцарицыно</t>
  </si>
  <si>
    <t>Приобретение трубной продукции теплотехнического назначения</t>
  </si>
  <si>
    <t>Мероприятие 21: Приобретение трубной продукции теплотехнического назначения для замены участков сетей теплоснабжения котельной № 1, расположенной по адресу: Омская область, Москаленский район, р.п. Москаленки</t>
  </si>
  <si>
    <t>Мероприятие 22: Приобретение водогрейного котла КВр-0,6 МВт в котельную № 21, расположенную по адресу: Омская область, Москаленский район, д. Ивановка</t>
  </si>
  <si>
    <t>0710271127   07102S1129</t>
  </si>
  <si>
    <t>07102S1128    0710271128</t>
  </si>
  <si>
    <t>Приобретение водогрейного котла</t>
  </si>
  <si>
    <t>ед</t>
  </si>
  <si>
    <t>1.1.13</t>
  </si>
  <si>
    <t>Мероприятие Осуществление полномочий по составлению (изменению) списков кандидатов в присяжные заседатели</t>
  </si>
  <si>
    <t>1.1.14</t>
  </si>
  <si>
    <t>Мероприятие Поощрение муниципальных районов за достигнутый уровень социально-экономического развития территорий</t>
  </si>
  <si>
    <t>073011998П</t>
  </si>
  <si>
    <t>073011998К</t>
  </si>
  <si>
    <t>Мероприятие Руководство и управление в сфере установленных функций органов местного самоуправления</t>
  </si>
  <si>
    <t>Мероприятие  Исполнение государственного полномочия Омской области по определению исполнителей услуг по перемещению транспортных средств на специализированную стоянку, их хранению и возврату</t>
  </si>
  <si>
    <t>Мероприятие Осуществление государственного полномочия по созданию и организации деятельности муниципальных комиссий по делам несовершеннолетних и защите их прав</t>
  </si>
  <si>
    <t>Мероприятие Осуществление полномочий Российской Федерации по подготовке и проведению Всероссийской переписи населения 2020 года на территории Омской области</t>
  </si>
  <si>
    <t>Мероприятие Административно - хозяйственное обеспечение деятельности Администрации</t>
  </si>
  <si>
    <t>Мероприятие Осуществление государственного полномочия по созданию административных комиссий, в том числе обеспечению их деятельности</t>
  </si>
  <si>
    <t>Мероприятие Реализация прочих мероприятий</t>
  </si>
  <si>
    <t>Мероприятие Единовременная адресная помощь лицам, оказавшимся в трудной жизненной ситуации</t>
  </si>
  <si>
    <t>Мероприятие Доплата к трудовой пенсии лицам, замещавшим отдельные муниципальные должности в Москаленском муниципальном районе Омской области</t>
  </si>
  <si>
    <t xml:space="preserve">Мероприятие Выплаты гражданам имеющим звание "Почетный житель Москаленского района" </t>
  </si>
  <si>
    <t>Процент освоения финансирования, связанные со служебными командировками на территории Донецкой Народной Республики, Луганской Народной Республики, Запорожской области и Херсонской области</t>
  </si>
  <si>
    <t>Мероприятие Расходы органов местного самоуправления, связанные со служебными командировками на территории Донецкой Народной Республики, Луганской Народной Республики, Запорожской области и Херсонской области</t>
  </si>
  <si>
    <t>Освоение финансированияв рамках данного мероприятия</t>
  </si>
  <si>
    <t>на 1 января 2024 года</t>
  </si>
  <si>
    <t>2.1.21</t>
  </si>
  <si>
    <t>2.1.22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</si>
</sst>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0.0"/>
    <numFmt numFmtId="166" formatCode="_(* #,##0.000_);_(* \(#,##0.000\);_(* &quot;-&quot;??_);_(@_)"/>
    <numFmt numFmtId="167" formatCode="000000"/>
  </numFmts>
  <fonts count="16">
    <font>
      <sz val="10"/>
      <name val="Arial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/>
  </cellStyleXfs>
  <cellXfs count="208">
    <xf numFmtId="0" fontId="0" fillId="0" borderId="0" xfId="0"/>
    <xf numFmtId="0" fontId="2" fillId="0" borderId="0" xfId="0" applyFont="1"/>
    <xf numFmtId="0" fontId="3" fillId="0" borderId="0" xfId="0" applyFont="1" applyBorder="1" applyAlignment="1"/>
    <xf numFmtId="49" fontId="2" fillId="0" borderId="1" xfId="0" applyNumberFormat="1" applyFont="1" applyFill="1" applyBorder="1" applyAlignment="1">
      <alignment wrapText="1"/>
    </xf>
    <xf numFmtId="49" fontId="6" fillId="0" borderId="1" xfId="0" applyNumberFormat="1" applyFont="1" applyFill="1" applyBorder="1" applyAlignment="1">
      <alignment wrapText="1"/>
    </xf>
    <xf numFmtId="0" fontId="0" fillId="0" borderId="0" xfId="0" applyFill="1"/>
    <xf numFmtId="0" fontId="5" fillId="0" borderId="0" xfId="0" applyFont="1" applyFill="1"/>
    <xf numFmtId="0" fontId="2" fillId="0" borderId="1" xfId="0" applyFont="1" applyFill="1" applyBorder="1" applyAlignment="1">
      <alignment wrapText="1"/>
    </xf>
    <xf numFmtId="2" fontId="2" fillId="0" borderId="1" xfId="0" applyNumberFormat="1" applyFont="1" applyFill="1" applyBorder="1" applyAlignment="1">
      <alignment wrapText="1"/>
    </xf>
    <xf numFmtId="2" fontId="2" fillId="0" borderId="1" xfId="0" applyNumberFormat="1" applyFont="1" applyFill="1" applyBorder="1" applyAlignment="1">
      <alignment horizontal="right"/>
    </xf>
    <xf numFmtId="0" fontId="2" fillId="0" borderId="2" xfId="0" applyFont="1" applyFill="1" applyBorder="1" applyAlignment="1">
      <alignment wrapText="1"/>
    </xf>
    <xf numFmtId="49" fontId="2" fillId="0" borderId="2" xfId="0" applyNumberFormat="1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49" fontId="2" fillId="0" borderId="3" xfId="0" applyNumberFormat="1" applyFont="1" applyFill="1" applyBorder="1" applyAlignment="1">
      <alignment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/>
    <xf numFmtId="0" fontId="8" fillId="0" borderId="1" xfId="0" applyFont="1" applyFill="1" applyBorder="1" applyAlignment="1">
      <alignment horizontal="center"/>
    </xf>
    <xf numFmtId="0" fontId="3" fillId="0" borderId="0" xfId="0" applyFont="1"/>
    <xf numFmtId="0" fontId="6" fillId="0" borderId="1" xfId="0" applyFont="1" applyBorder="1" applyAlignment="1">
      <alignment horizontal="justify" vertical="center" wrapText="1"/>
    </xf>
    <xf numFmtId="4" fontId="2" fillId="0" borderId="1" xfId="0" applyNumberFormat="1" applyFont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4" fontId="6" fillId="2" borderId="1" xfId="3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4" fontId="6" fillId="2" borderId="7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 vertical="center"/>
    </xf>
    <xf numFmtId="4" fontId="2" fillId="2" borderId="1" xfId="3" applyNumberFormat="1" applyFont="1" applyFill="1" applyBorder="1" applyAlignment="1">
      <alignment horizontal="center" vertical="center"/>
    </xf>
    <xf numFmtId="4" fontId="2" fillId="2" borderId="3" xfId="3" applyNumberFormat="1" applyFont="1" applyFill="1" applyBorder="1" applyAlignment="1">
      <alignment horizontal="center" vertical="center"/>
    </xf>
    <xf numFmtId="2" fontId="12" fillId="2" borderId="1" xfId="0" applyNumberFormat="1" applyFont="1" applyFill="1" applyBorder="1" applyAlignment="1">
      <alignment horizontal="center" vertical="center"/>
    </xf>
    <xf numFmtId="4" fontId="6" fillId="2" borderId="7" xfId="3" applyNumberFormat="1" applyFont="1" applyFill="1" applyBorder="1" applyAlignment="1">
      <alignment horizontal="center" vertical="center"/>
    </xf>
    <xf numFmtId="4" fontId="2" fillId="0" borderId="7" xfId="0" applyNumberFormat="1" applyFont="1" applyFill="1" applyBorder="1" applyAlignment="1">
      <alignment horizontal="center" vertical="center"/>
    </xf>
    <xf numFmtId="0" fontId="14" fillId="0" borderId="0" xfId="0" applyFont="1"/>
    <xf numFmtId="0" fontId="14" fillId="0" borderId="0" xfId="0" applyFont="1" applyFill="1" applyAlignment="1">
      <alignment wrapText="1"/>
    </xf>
    <xf numFmtId="0" fontId="13" fillId="0" borderId="0" xfId="0" applyFont="1" applyFill="1" applyAlignment="1">
      <alignment wrapText="1"/>
    </xf>
    <xf numFmtId="0" fontId="13" fillId="0" borderId="0" xfId="0" applyFont="1"/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2" fontId="2" fillId="0" borderId="6" xfId="0" applyNumberFormat="1" applyFont="1" applyFill="1" applyBorder="1" applyAlignment="1">
      <alignment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wrapText="1"/>
    </xf>
    <xf numFmtId="2" fontId="2" fillId="0" borderId="6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vertical="top" wrapText="1"/>
    </xf>
    <xf numFmtId="0" fontId="14" fillId="0" borderId="0" xfId="0" applyFont="1" applyFill="1" applyAlignment="1">
      <alignment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Font="1"/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/>
    </xf>
    <xf numFmtId="4" fontId="2" fillId="2" borderId="7" xfId="3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65" fontId="2" fillId="0" borderId="3" xfId="0" applyNumberFormat="1" applyFont="1" applyFill="1" applyBorder="1" applyAlignment="1">
      <alignment horizontal="center" vertical="center"/>
    </xf>
    <xf numFmtId="165" fontId="0" fillId="0" borderId="6" xfId="0" applyNumberFormat="1" applyFill="1" applyBorder="1" applyAlignment="1">
      <alignment horizontal="center" vertical="center"/>
    </xf>
    <xf numFmtId="165" fontId="0" fillId="0" borderId="7" xfId="0" applyNumberFormat="1" applyFill="1" applyBorder="1" applyAlignment="1">
      <alignment horizontal="center" vertical="center"/>
    </xf>
    <xf numFmtId="165" fontId="2" fillId="0" borderId="6" xfId="0" applyNumberFormat="1" applyFont="1" applyFill="1" applyBorder="1" applyAlignment="1">
      <alignment horizontal="center" vertical="center"/>
    </xf>
    <xf numFmtId="165" fontId="2" fillId="0" borderId="7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left" vertical="top" wrapText="1"/>
    </xf>
    <xf numFmtId="0" fontId="2" fillId="0" borderId="6" xfId="0" applyNumberFormat="1" applyFont="1" applyFill="1" applyBorder="1" applyAlignment="1">
      <alignment horizontal="left" vertical="top" wrapText="1"/>
    </xf>
    <xf numFmtId="0" fontId="2" fillId="0" borderId="7" xfId="0" applyNumberFormat="1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167" fontId="2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49" fontId="2" fillId="0" borderId="3" xfId="0" applyNumberFormat="1" applyFont="1" applyFill="1" applyBorder="1" applyAlignment="1">
      <alignment horizontal="left" vertical="center" wrapText="1"/>
    </xf>
    <xf numFmtId="49" fontId="2" fillId="0" borderId="6" xfId="0" applyNumberFormat="1" applyFont="1" applyFill="1" applyBorder="1" applyAlignment="1">
      <alignment horizontal="left" vertical="center" wrapText="1"/>
    </xf>
    <xf numFmtId="49" fontId="2" fillId="0" borderId="7" xfId="0" applyNumberFormat="1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left" vertical="top" wrapText="1"/>
    </xf>
    <xf numFmtId="49" fontId="2" fillId="0" borderId="6" xfId="0" applyNumberFormat="1" applyFont="1" applyFill="1" applyBorder="1" applyAlignment="1">
      <alignment horizontal="left" vertical="top" wrapText="1"/>
    </xf>
    <xf numFmtId="49" fontId="2" fillId="0" borderId="7" xfId="0" applyNumberFormat="1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horizontal="left" vertical="top" wrapText="1"/>
    </xf>
    <xf numFmtId="2" fontId="2" fillId="0" borderId="3" xfId="0" applyNumberFormat="1" applyFont="1" applyFill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 vertical="center"/>
    </xf>
    <xf numFmtId="2" fontId="2" fillId="0" borderId="7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horizontal="justify" wrapText="1"/>
    </xf>
    <xf numFmtId="0" fontId="14" fillId="0" borderId="0" xfId="0" applyFont="1" applyFill="1" applyAlignment="1">
      <alignment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top" wrapText="1"/>
    </xf>
    <xf numFmtId="0" fontId="3" fillId="0" borderId="6" xfId="0" applyFont="1" applyFill="1" applyBorder="1" applyAlignment="1">
      <alignment vertical="top"/>
    </xf>
    <xf numFmtId="0" fontId="3" fillId="0" borderId="7" xfId="0" applyFont="1" applyFill="1" applyBorder="1" applyAlignment="1">
      <alignment vertical="top"/>
    </xf>
    <xf numFmtId="0" fontId="8" fillId="0" borderId="1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167" fontId="2" fillId="0" borderId="3" xfId="0" applyNumberFormat="1" applyFont="1" applyFill="1" applyBorder="1" applyAlignment="1">
      <alignment horizontal="left" vertical="center" wrapText="1"/>
    </xf>
    <xf numFmtId="167" fontId="2" fillId="0" borderId="6" xfId="0" applyNumberFormat="1" applyFont="1" applyFill="1" applyBorder="1" applyAlignment="1">
      <alignment horizontal="left" vertical="center" wrapText="1"/>
    </xf>
    <xf numFmtId="167" fontId="2" fillId="0" borderId="7" xfId="0" applyNumberFormat="1" applyFont="1" applyFill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top" wrapText="1"/>
    </xf>
    <xf numFmtId="49" fontId="6" fillId="0" borderId="6" xfId="0" applyNumberFormat="1" applyFont="1" applyBorder="1" applyAlignment="1">
      <alignment horizontal="center" vertical="top" wrapText="1"/>
    </xf>
    <xf numFmtId="49" fontId="6" fillId="0" borderId="7" xfId="0" applyNumberFormat="1" applyFont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center" vertical="top" wrapText="1"/>
    </xf>
    <xf numFmtId="49" fontId="6" fillId="0" borderId="6" xfId="0" applyNumberFormat="1" applyFont="1" applyFill="1" applyBorder="1" applyAlignment="1">
      <alignment horizontal="center" vertical="top" wrapText="1"/>
    </xf>
    <xf numFmtId="49" fontId="6" fillId="0" borderId="7" xfId="0" applyNumberFormat="1" applyFont="1" applyFill="1" applyBorder="1" applyAlignment="1">
      <alignment horizontal="center" vertical="top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2" fontId="6" fillId="0" borderId="6" xfId="0" applyNumberFormat="1" applyFont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 wrapText="1"/>
    </xf>
    <xf numFmtId="2" fontId="11" fillId="0" borderId="3" xfId="0" applyNumberFormat="1" applyFont="1" applyBorder="1" applyAlignment="1">
      <alignment horizontal="center" vertical="center"/>
    </xf>
    <xf numFmtId="2" fontId="11" fillId="0" borderId="6" xfId="0" applyNumberFormat="1" applyFont="1" applyBorder="1" applyAlignment="1">
      <alignment horizontal="center" vertical="center"/>
    </xf>
    <xf numFmtId="2" fontId="11" fillId="0" borderId="7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2" fontId="11" fillId="0" borderId="3" xfId="0" applyNumberFormat="1" applyFont="1" applyBorder="1" applyAlignment="1" applyProtection="1">
      <alignment horizontal="center" vertical="center"/>
      <protection locked="0"/>
    </xf>
    <xf numFmtId="2" fontId="11" fillId="0" borderId="6" xfId="0" applyNumberFormat="1" applyFont="1" applyBorder="1" applyAlignment="1" applyProtection="1">
      <alignment horizontal="center" vertical="center"/>
      <protection locked="0"/>
    </xf>
    <xf numFmtId="2" fontId="11" fillId="0" borderId="7" xfId="0" applyNumberFormat="1" applyFont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left" wrapText="1"/>
    </xf>
    <xf numFmtId="0" fontId="13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top"/>
    </xf>
    <xf numFmtId="166" fontId="4" fillId="0" borderId="0" xfId="1" applyNumberFormat="1" applyFont="1" applyFill="1" applyAlignment="1">
      <alignment horizontal="center"/>
    </xf>
    <xf numFmtId="2" fontId="11" fillId="2" borderId="3" xfId="0" applyNumberFormat="1" applyFont="1" applyFill="1" applyBorder="1" applyAlignment="1">
      <alignment horizontal="center" vertical="center"/>
    </xf>
    <xf numFmtId="2" fontId="11" fillId="2" borderId="6" xfId="0" applyNumberFormat="1" applyFont="1" applyFill="1" applyBorder="1" applyAlignment="1">
      <alignment horizontal="center" vertical="center"/>
    </xf>
    <xf numFmtId="2" fontId="11" fillId="2" borderId="7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">
    <cellStyle name="Обычный" xfId="0" builtinId="0"/>
    <cellStyle name="Обычный_Расчет индикаторов" xfId="3"/>
    <cellStyle name="Финансовый" xfId="1" builtinId="3"/>
    <cellStyle name="Финансовый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474"/>
  <sheetViews>
    <sheetView tabSelected="1" view="pageBreakPreview" zoomScale="77" zoomScaleSheetLayoutView="77" workbookViewId="0">
      <selection activeCell="I19" sqref="I19"/>
    </sheetView>
  </sheetViews>
  <sheetFormatPr defaultRowHeight="12.5"/>
  <cols>
    <col min="1" max="1" width="5.7265625" customWidth="1"/>
    <col min="2" max="2" width="22.1796875" customWidth="1"/>
    <col min="3" max="3" width="9.54296875" customWidth="1"/>
    <col min="4" max="4" width="11.81640625" customWidth="1"/>
    <col min="5" max="5" width="24.81640625" customWidth="1"/>
    <col min="6" max="6" width="12.7265625" customWidth="1"/>
    <col min="7" max="9" width="12.54296875" customWidth="1"/>
    <col min="10" max="10" width="11.81640625" customWidth="1"/>
    <col min="11" max="11" width="12.1796875" customWidth="1"/>
    <col min="12" max="13" width="12.1796875" style="47" customWidth="1"/>
    <col min="14" max="14" width="27.453125" customWidth="1"/>
    <col min="15" max="15" width="7.81640625" customWidth="1"/>
    <col min="16" max="19" width="7.1796875" customWidth="1"/>
    <col min="20" max="21" width="6.7265625" customWidth="1"/>
    <col min="22" max="22" width="7" customWidth="1"/>
    <col min="23" max="23" width="7.1796875" customWidth="1"/>
  </cols>
  <sheetData>
    <row r="1" spans="1:23" ht="15">
      <c r="A1" s="190" t="s">
        <v>30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</row>
    <row r="2" spans="1:23" ht="15">
      <c r="A2" s="191" t="s">
        <v>29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</row>
    <row r="3" spans="1:23" ht="15">
      <c r="A3" s="192" t="s">
        <v>46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"/>
      <c r="W3" s="1"/>
    </row>
    <row r="4" spans="1:23" ht="15" customHeight="1">
      <c r="A4" s="190" t="s">
        <v>295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"/>
      <c r="W4" s="1"/>
    </row>
    <row r="5" spans="1:23" ht="6.75" customHeight="1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5"/>
      <c r="P5" s="5"/>
      <c r="Q5" s="5"/>
      <c r="R5" s="5"/>
      <c r="S5" s="5"/>
      <c r="T5" s="5"/>
      <c r="U5" s="5"/>
    </row>
    <row r="6" spans="1:23" s="16" customFormat="1" ht="14.25" customHeight="1">
      <c r="A6" s="109" t="s">
        <v>0</v>
      </c>
      <c r="B6" s="109" t="s">
        <v>17</v>
      </c>
      <c r="C6" s="199" t="s">
        <v>18</v>
      </c>
      <c r="D6" s="200"/>
      <c r="E6" s="200"/>
      <c r="F6" s="200"/>
      <c r="G6" s="200"/>
      <c r="H6" s="200"/>
      <c r="I6" s="200"/>
      <c r="J6" s="200"/>
      <c r="K6" s="200"/>
      <c r="L6" s="200"/>
      <c r="M6" s="201"/>
      <c r="N6" s="135" t="s">
        <v>25</v>
      </c>
      <c r="O6" s="135"/>
      <c r="P6" s="135"/>
      <c r="Q6" s="135"/>
      <c r="R6" s="135"/>
      <c r="S6" s="135"/>
      <c r="T6" s="135"/>
      <c r="U6" s="135"/>
      <c r="V6" s="135"/>
      <c r="W6" s="135"/>
    </row>
    <row r="7" spans="1:23" s="16" customFormat="1" ht="14.25" customHeight="1">
      <c r="A7" s="110"/>
      <c r="B7" s="110"/>
      <c r="C7" s="117" t="s">
        <v>4</v>
      </c>
      <c r="D7" s="118"/>
      <c r="E7" s="135" t="s">
        <v>3</v>
      </c>
      <c r="F7" s="135" t="s">
        <v>16</v>
      </c>
      <c r="G7" s="135"/>
      <c r="H7" s="135"/>
      <c r="I7" s="135"/>
      <c r="J7" s="135"/>
      <c r="K7" s="135"/>
      <c r="L7" s="135"/>
      <c r="M7" s="135"/>
      <c r="N7" s="135" t="s">
        <v>6</v>
      </c>
      <c r="O7" s="135" t="s">
        <v>7</v>
      </c>
      <c r="P7" s="135" t="s">
        <v>15</v>
      </c>
      <c r="Q7" s="135"/>
      <c r="R7" s="135"/>
      <c r="S7" s="135"/>
      <c r="T7" s="135"/>
      <c r="U7" s="135"/>
      <c r="V7" s="135"/>
      <c r="W7" s="135"/>
    </row>
    <row r="8" spans="1:23" s="16" customFormat="1" ht="13.5" customHeight="1">
      <c r="A8" s="110"/>
      <c r="B8" s="110"/>
      <c r="C8" s="119"/>
      <c r="D8" s="120"/>
      <c r="E8" s="112"/>
      <c r="F8" s="135" t="s">
        <v>13</v>
      </c>
      <c r="G8" s="112"/>
      <c r="H8" s="112" t="s">
        <v>199</v>
      </c>
      <c r="I8" s="112"/>
      <c r="J8" s="135" t="s">
        <v>32</v>
      </c>
      <c r="K8" s="135"/>
      <c r="L8" s="135" t="s">
        <v>255</v>
      </c>
      <c r="M8" s="135"/>
      <c r="N8" s="112"/>
      <c r="O8" s="112"/>
      <c r="P8" s="135" t="s">
        <v>13</v>
      </c>
      <c r="Q8" s="112"/>
      <c r="R8" s="135">
        <v>2021</v>
      </c>
      <c r="S8" s="112"/>
      <c r="T8" s="135">
        <v>2022</v>
      </c>
      <c r="U8" s="135"/>
      <c r="V8" s="202">
        <v>2023</v>
      </c>
      <c r="W8" s="202"/>
    </row>
    <row r="9" spans="1:23" s="16" customFormat="1" ht="11.25" hidden="1" customHeight="1">
      <c r="A9" s="110"/>
      <c r="B9" s="110"/>
      <c r="C9" s="119"/>
      <c r="D9" s="120"/>
      <c r="E9" s="112"/>
      <c r="F9" s="112"/>
      <c r="G9" s="112"/>
      <c r="H9" s="37"/>
      <c r="I9" s="37"/>
      <c r="J9" s="135"/>
      <c r="K9" s="135"/>
      <c r="L9" s="46"/>
      <c r="M9" s="46"/>
      <c r="N9" s="112"/>
      <c r="O9" s="112"/>
      <c r="P9" s="112"/>
      <c r="Q9" s="112"/>
      <c r="R9" s="112"/>
      <c r="S9" s="112"/>
      <c r="T9" s="39"/>
      <c r="U9" s="39"/>
      <c r="V9" s="40"/>
      <c r="W9" s="40"/>
    </row>
    <row r="10" spans="1:23" s="16" customFormat="1" ht="14.25" hidden="1" customHeight="1">
      <c r="A10" s="110"/>
      <c r="B10" s="110"/>
      <c r="C10" s="121"/>
      <c r="D10" s="122"/>
      <c r="E10" s="112"/>
      <c r="F10" s="112"/>
      <c r="G10" s="112"/>
      <c r="H10" s="37"/>
      <c r="I10" s="37"/>
      <c r="J10" s="135"/>
      <c r="K10" s="135"/>
      <c r="L10" s="46"/>
      <c r="M10" s="46"/>
      <c r="N10" s="112"/>
      <c r="O10" s="112"/>
      <c r="P10" s="112"/>
      <c r="Q10" s="112"/>
      <c r="R10" s="112"/>
      <c r="S10" s="112"/>
      <c r="T10" s="39"/>
      <c r="U10" s="39"/>
      <c r="V10" s="40"/>
      <c r="W10" s="40"/>
    </row>
    <row r="11" spans="1:23" s="16" customFormat="1" ht="51" customHeight="1">
      <c r="A11" s="111"/>
      <c r="B11" s="111"/>
      <c r="C11" s="15" t="s">
        <v>1</v>
      </c>
      <c r="D11" s="14" t="s">
        <v>2</v>
      </c>
      <c r="E11" s="112"/>
      <c r="F11" s="36" t="s">
        <v>5</v>
      </c>
      <c r="G11" s="36" t="s">
        <v>12</v>
      </c>
      <c r="H11" s="36" t="s">
        <v>5</v>
      </c>
      <c r="I11" s="36" t="s">
        <v>12</v>
      </c>
      <c r="J11" s="36" t="s">
        <v>5</v>
      </c>
      <c r="K11" s="36" t="s">
        <v>12</v>
      </c>
      <c r="L11" s="46" t="s">
        <v>5</v>
      </c>
      <c r="M11" s="46" t="s">
        <v>12</v>
      </c>
      <c r="N11" s="112"/>
      <c r="O11" s="112"/>
      <c r="P11" s="36" t="s">
        <v>5</v>
      </c>
      <c r="Q11" s="36" t="s">
        <v>14</v>
      </c>
      <c r="R11" s="36" t="s">
        <v>5</v>
      </c>
      <c r="S11" s="36" t="s">
        <v>14</v>
      </c>
      <c r="T11" s="36" t="s">
        <v>5</v>
      </c>
      <c r="U11" s="36" t="s">
        <v>12</v>
      </c>
      <c r="V11" s="41" t="s">
        <v>5</v>
      </c>
      <c r="W11" s="41" t="s">
        <v>12</v>
      </c>
    </row>
    <row r="12" spans="1:23" s="16" customFormat="1" ht="11.5">
      <c r="A12" s="17">
        <v>1</v>
      </c>
      <c r="B12" s="17">
        <v>2</v>
      </c>
      <c r="C12" s="17">
        <v>3</v>
      </c>
      <c r="D12" s="17">
        <v>4</v>
      </c>
      <c r="E12" s="17">
        <v>5</v>
      </c>
      <c r="F12" s="17">
        <v>6</v>
      </c>
      <c r="G12" s="17">
        <v>7</v>
      </c>
      <c r="H12" s="17">
        <f>G12+1</f>
        <v>8</v>
      </c>
      <c r="I12" s="17">
        <f t="shared" ref="I12" si="0">H12+1</f>
        <v>9</v>
      </c>
      <c r="J12" s="17">
        <f t="shared" ref="J12" si="1">I12+1</f>
        <v>10</v>
      </c>
      <c r="K12" s="17">
        <f t="shared" ref="K12" si="2">J12+1</f>
        <v>11</v>
      </c>
      <c r="L12" s="17">
        <f t="shared" ref="L12" si="3">K12+1</f>
        <v>12</v>
      </c>
      <c r="M12" s="17">
        <f t="shared" ref="M12" si="4">L12+1</f>
        <v>13</v>
      </c>
      <c r="N12" s="17">
        <f t="shared" ref="N12" si="5">M12+1</f>
        <v>14</v>
      </c>
      <c r="O12" s="17">
        <f t="shared" ref="O12" si="6">N12+1</f>
        <v>15</v>
      </c>
      <c r="P12" s="17">
        <f t="shared" ref="P12" si="7">O12+1</f>
        <v>16</v>
      </c>
      <c r="Q12" s="17">
        <f t="shared" ref="Q12" si="8">P12+1</f>
        <v>17</v>
      </c>
      <c r="R12" s="17">
        <f t="shared" ref="R12" si="9">Q12+1</f>
        <v>18</v>
      </c>
      <c r="S12" s="17">
        <f t="shared" ref="S12" si="10">R12+1</f>
        <v>19</v>
      </c>
      <c r="T12" s="17">
        <f t="shared" ref="T12" si="11">S12+1</f>
        <v>20</v>
      </c>
      <c r="U12" s="17">
        <f t="shared" ref="U12" si="12">T12+1</f>
        <v>21</v>
      </c>
      <c r="V12" s="17">
        <f t="shared" ref="V12" si="13">U12+1</f>
        <v>22</v>
      </c>
      <c r="W12" s="17">
        <f t="shared" ref="W12" si="14">V12+1</f>
        <v>23</v>
      </c>
    </row>
    <row r="13" spans="1:23" ht="15.75" customHeight="1">
      <c r="A13" s="203" t="s">
        <v>47</v>
      </c>
      <c r="B13" s="203"/>
      <c r="C13" s="203"/>
      <c r="D13" s="203"/>
      <c r="E13" s="203"/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Q13" s="203"/>
      <c r="R13" s="203"/>
      <c r="S13" s="203"/>
      <c r="T13" s="203"/>
      <c r="U13" s="203"/>
      <c r="V13" s="203"/>
      <c r="W13" s="203"/>
    </row>
    <row r="14" spans="1:23" ht="15" customHeight="1">
      <c r="A14" s="203" t="s">
        <v>48</v>
      </c>
      <c r="B14" s="203"/>
      <c r="C14" s="203"/>
      <c r="D14" s="203"/>
      <c r="E14" s="203"/>
      <c r="F14" s="203"/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3"/>
      <c r="R14" s="203"/>
      <c r="S14" s="203"/>
      <c r="T14" s="203"/>
      <c r="U14" s="203"/>
      <c r="V14" s="203"/>
      <c r="W14" s="203"/>
    </row>
    <row r="15" spans="1:23" ht="15" customHeight="1">
      <c r="A15" s="203" t="s">
        <v>49</v>
      </c>
      <c r="B15" s="203"/>
      <c r="C15" s="203"/>
      <c r="D15" s="203"/>
      <c r="E15" s="203"/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203"/>
      <c r="S15" s="203"/>
      <c r="T15" s="203"/>
      <c r="U15" s="203"/>
      <c r="V15" s="203"/>
      <c r="W15" s="203"/>
    </row>
    <row r="16" spans="1:23" ht="25.5" customHeight="1">
      <c r="A16" s="203" t="s">
        <v>50</v>
      </c>
      <c r="B16" s="203"/>
      <c r="C16" s="203"/>
      <c r="D16" s="203"/>
      <c r="E16" s="203"/>
      <c r="F16" s="203"/>
      <c r="G16" s="203"/>
      <c r="H16" s="203"/>
      <c r="I16" s="203"/>
      <c r="J16" s="203"/>
      <c r="K16" s="203"/>
      <c r="L16" s="203"/>
      <c r="M16" s="203"/>
      <c r="N16" s="203"/>
      <c r="O16" s="203"/>
      <c r="P16" s="203"/>
      <c r="Q16" s="203"/>
      <c r="R16" s="203"/>
      <c r="S16" s="203"/>
      <c r="T16" s="203"/>
      <c r="U16" s="203"/>
      <c r="V16" s="203"/>
      <c r="W16" s="203"/>
    </row>
    <row r="17" spans="1:23" ht="15.75" customHeight="1">
      <c r="A17" s="53">
        <v>1</v>
      </c>
      <c r="B17" s="73" t="s">
        <v>51</v>
      </c>
      <c r="C17" s="113" t="s">
        <v>9</v>
      </c>
      <c r="D17" s="113" t="s">
        <v>9</v>
      </c>
      <c r="E17" s="42" t="s">
        <v>19</v>
      </c>
      <c r="F17" s="43">
        <f t="shared" ref="F17:K17" si="15">F22</f>
        <v>13453057.309999999</v>
      </c>
      <c r="G17" s="38">
        <f t="shared" si="15"/>
        <v>13105873.309999999</v>
      </c>
      <c r="H17" s="43">
        <f t="shared" ref="H17:I21" si="16">H22</f>
        <v>2767345.6</v>
      </c>
      <c r="I17" s="43">
        <f t="shared" si="16"/>
        <v>2767345.6</v>
      </c>
      <c r="J17" s="43">
        <f t="shared" si="15"/>
        <v>3133634.4000000004</v>
      </c>
      <c r="K17" s="43">
        <f t="shared" si="15"/>
        <v>3133634.4000000004</v>
      </c>
      <c r="L17" s="43">
        <f t="shared" ref="L17:M17" si="17">L22</f>
        <v>7552077.3099999996</v>
      </c>
      <c r="M17" s="43">
        <f t="shared" si="17"/>
        <v>7204893.3099999996</v>
      </c>
      <c r="N17" s="61" t="s">
        <v>9</v>
      </c>
      <c r="O17" s="61" t="s">
        <v>9</v>
      </c>
      <c r="P17" s="61" t="s">
        <v>9</v>
      </c>
      <c r="Q17" s="61" t="s">
        <v>9</v>
      </c>
      <c r="R17" s="61" t="s">
        <v>9</v>
      </c>
      <c r="S17" s="61" t="s">
        <v>9</v>
      </c>
      <c r="T17" s="61" t="s">
        <v>9</v>
      </c>
      <c r="U17" s="61" t="s">
        <v>9</v>
      </c>
      <c r="V17" s="61" t="s">
        <v>9</v>
      </c>
      <c r="W17" s="61" t="s">
        <v>9</v>
      </c>
    </row>
    <row r="18" spans="1:23" ht="51.75" customHeight="1">
      <c r="A18" s="53"/>
      <c r="B18" s="73"/>
      <c r="C18" s="113"/>
      <c r="D18" s="113"/>
      <c r="E18" s="3" t="s">
        <v>31</v>
      </c>
      <c r="F18" s="8">
        <f>F23</f>
        <v>602188.22</v>
      </c>
      <c r="G18" s="8">
        <f t="shared" ref="G18:K18" si="18">G23</f>
        <v>602188.22</v>
      </c>
      <c r="H18" s="8">
        <f t="shared" si="16"/>
        <v>121820.37</v>
      </c>
      <c r="I18" s="8">
        <f t="shared" si="16"/>
        <v>121820.37</v>
      </c>
      <c r="J18" s="8">
        <f t="shared" si="18"/>
        <v>175909.04</v>
      </c>
      <c r="K18" s="8">
        <f t="shared" si="18"/>
        <v>175909.04</v>
      </c>
      <c r="L18" s="8">
        <f t="shared" ref="L18:M18" si="19">L23</f>
        <v>304458.81</v>
      </c>
      <c r="M18" s="8">
        <f t="shared" si="19"/>
        <v>304458.81</v>
      </c>
      <c r="N18" s="136"/>
      <c r="O18" s="136"/>
      <c r="P18" s="136"/>
      <c r="Q18" s="136"/>
      <c r="R18" s="136"/>
      <c r="S18" s="136"/>
      <c r="T18" s="115"/>
      <c r="U18" s="115"/>
      <c r="V18" s="115"/>
      <c r="W18" s="115"/>
    </row>
    <row r="19" spans="1:23" ht="37.5" customHeight="1">
      <c r="A19" s="53"/>
      <c r="B19" s="73"/>
      <c r="C19" s="113"/>
      <c r="D19" s="113"/>
      <c r="E19" s="3" t="s">
        <v>26</v>
      </c>
      <c r="F19" s="8">
        <f>F24</f>
        <v>10312585.449999999</v>
      </c>
      <c r="G19" s="8">
        <f t="shared" ref="G19:K19" si="20">G24</f>
        <v>9965401.4499999993</v>
      </c>
      <c r="H19" s="8">
        <f t="shared" si="16"/>
        <v>2645525.23</v>
      </c>
      <c r="I19" s="8">
        <f t="shared" si="16"/>
        <v>2645525.23</v>
      </c>
      <c r="J19" s="8">
        <f t="shared" si="20"/>
        <v>2326030.6</v>
      </c>
      <c r="K19" s="8">
        <f t="shared" si="20"/>
        <v>2326030.6</v>
      </c>
      <c r="L19" s="8">
        <f t="shared" ref="L19:M19" si="21">L24</f>
        <v>5341029.62</v>
      </c>
      <c r="M19" s="8">
        <f t="shared" si="21"/>
        <v>4993845.62</v>
      </c>
      <c r="N19" s="136"/>
      <c r="O19" s="136"/>
      <c r="P19" s="136"/>
      <c r="Q19" s="136"/>
      <c r="R19" s="136"/>
      <c r="S19" s="136"/>
      <c r="T19" s="115"/>
      <c r="U19" s="115"/>
      <c r="V19" s="115"/>
      <c r="W19" s="115"/>
    </row>
    <row r="20" spans="1:23" ht="38.25" customHeight="1">
      <c r="A20" s="53"/>
      <c r="B20" s="73"/>
      <c r="C20" s="113"/>
      <c r="D20" s="113"/>
      <c r="E20" s="3" t="s">
        <v>20</v>
      </c>
      <c r="F20" s="8">
        <f t="shared" ref="F20:K20" si="22">F25</f>
        <v>2538283.6399999997</v>
      </c>
      <c r="G20" s="8">
        <f t="shared" si="22"/>
        <v>2538283.6399999997</v>
      </c>
      <c r="H20" s="8">
        <f t="shared" si="16"/>
        <v>0</v>
      </c>
      <c r="I20" s="8">
        <f t="shared" si="16"/>
        <v>0</v>
      </c>
      <c r="J20" s="8">
        <f t="shared" si="22"/>
        <v>631694.76</v>
      </c>
      <c r="K20" s="8">
        <f t="shared" si="22"/>
        <v>631694.76</v>
      </c>
      <c r="L20" s="8">
        <f t="shared" ref="L20:M20" si="23">L25</f>
        <v>1906588.88</v>
      </c>
      <c r="M20" s="8">
        <f t="shared" si="23"/>
        <v>1906588.88</v>
      </c>
      <c r="N20" s="136"/>
      <c r="O20" s="136"/>
      <c r="P20" s="136"/>
      <c r="Q20" s="136"/>
      <c r="R20" s="136"/>
      <c r="S20" s="136"/>
      <c r="T20" s="115"/>
      <c r="U20" s="115"/>
      <c r="V20" s="115"/>
      <c r="W20" s="115"/>
    </row>
    <row r="21" spans="1:23" ht="50.25" customHeight="1">
      <c r="A21" s="54"/>
      <c r="B21" s="74"/>
      <c r="C21" s="114"/>
      <c r="D21" s="114"/>
      <c r="E21" s="4" t="s">
        <v>27</v>
      </c>
      <c r="F21" s="8">
        <f t="shared" ref="F21:K21" si="24">F26</f>
        <v>0</v>
      </c>
      <c r="G21" s="8">
        <f t="shared" si="24"/>
        <v>0</v>
      </c>
      <c r="H21" s="8">
        <f t="shared" si="16"/>
        <v>0</v>
      </c>
      <c r="I21" s="8">
        <f t="shared" si="16"/>
        <v>0</v>
      </c>
      <c r="J21" s="8">
        <f t="shared" si="24"/>
        <v>0</v>
      </c>
      <c r="K21" s="8">
        <f t="shared" si="24"/>
        <v>0</v>
      </c>
      <c r="L21" s="8">
        <f t="shared" ref="L21:M21" si="25">L26</f>
        <v>0</v>
      </c>
      <c r="M21" s="8">
        <f t="shared" si="25"/>
        <v>0</v>
      </c>
      <c r="N21" s="137"/>
      <c r="O21" s="137"/>
      <c r="P21" s="137"/>
      <c r="Q21" s="137"/>
      <c r="R21" s="137"/>
      <c r="S21" s="137"/>
      <c r="T21" s="116"/>
      <c r="U21" s="116"/>
      <c r="V21" s="116"/>
      <c r="W21" s="116"/>
    </row>
    <row r="22" spans="1:23" ht="15.75" customHeight="1">
      <c r="A22" s="52" t="s">
        <v>35</v>
      </c>
      <c r="B22" s="72" t="s">
        <v>52</v>
      </c>
      <c r="C22" s="123" t="s">
        <v>9</v>
      </c>
      <c r="D22" s="123" t="s">
        <v>9</v>
      </c>
      <c r="E22" s="3" t="s">
        <v>19</v>
      </c>
      <c r="F22" s="8">
        <f>F23+F24+F25+F26</f>
        <v>13453057.309999999</v>
      </c>
      <c r="G22" s="8">
        <f t="shared" ref="G22:K22" si="26">G23+G24+G25+G26</f>
        <v>13105873.309999999</v>
      </c>
      <c r="H22" s="8">
        <f>H23+H24+H25+H26</f>
        <v>2767345.6</v>
      </c>
      <c r="I22" s="8">
        <f>I23+I24+I25+I26</f>
        <v>2767345.6</v>
      </c>
      <c r="J22" s="8">
        <f t="shared" si="26"/>
        <v>3133634.4000000004</v>
      </c>
      <c r="K22" s="8">
        <f t="shared" si="26"/>
        <v>3133634.4000000004</v>
      </c>
      <c r="L22" s="8">
        <f>L23+L24+L25+L26</f>
        <v>7552077.3099999996</v>
      </c>
      <c r="M22" s="8">
        <f t="shared" ref="M22" si="27">M23+M24+M25+M26</f>
        <v>7204893.3099999996</v>
      </c>
      <c r="N22" s="52" t="s">
        <v>9</v>
      </c>
      <c r="O22" s="52" t="s">
        <v>9</v>
      </c>
      <c r="P22" s="52" t="s">
        <v>9</v>
      </c>
      <c r="Q22" s="52" t="s">
        <v>9</v>
      </c>
      <c r="R22" s="52" t="s">
        <v>9</v>
      </c>
      <c r="S22" s="52" t="s">
        <v>9</v>
      </c>
      <c r="T22" s="52" t="s">
        <v>9</v>
      </c>
      <c r="U22" s="52" t="s">
        <v>9</v>
      </c>
      <c r="V22" s="52" t="s">
        <v>9</v>
      </c>
      <c r="W22" s="52" t="s">
        <v>9</v>
      </c>
    </row>
    <row r="23" spans="1:23" ht="15.75" customHeight="1">
      <c r="A23" s="53"/>
      <c r="B23" s="73"/>
      <c r="C23" s="124"/>
      <c r="D23" s="124"/>
      <c r="E23" s="3" t="s">
        <v>21</v>
      </c>
      <c r="F23" s="8">
        <f>F28+F33+F38+F43</f>
        <v>602188.22</v>
      </c>
      <c r="G23" s="8">
        <f t="shared" ref="G23:M23" si="28">G28+G33+G38+G43</f>
        <v>602188.22</v>
      </c>
      <c r="H23" s="8">
        <f t="shared" si="28"/>
        <v>121820.37</v>
      </c>
      <c r="I23" s="8">
        <f t="shared" si="28"/>
        <v>121820.37</v>
      </c>
      <c r="J23" s="8">
        <f t="shared" si="28"/>
        <v>175909.04</v>
      </c>
      <c r="K23" s="8">
        <f t="shared" si="28"/>
        <v>175909.04</v>
      </c>
      <c r="L23" s="8">
        <f t="shared" si="28"/>
        <v>304458.81</v>
      </c>
      <c r="M23" s="8">
        <f t="shared" si="28"/>
        <v>304458.81</v>
      </c>
      <c r="N23" s="53"/>
      <c r="O23" s="53"/>
      <c r="P23" s="53"/>
      <c r="Q23" s="53"/>
      <c r="R23" s="53"/>
      <c r="S23" s="53"/>
      <c r="T23" s="53"/>
      <c r="U23" s="53"/>
      <c r="V23" s="53"/>
      <c r="W23" s="53"/>
    </row>
    <row r="24" spans="1:23" ht="14.25" customHeight="1">
      <c r="A24" s="53"/>
      <c r="B24" s="73"/>
      <c r="C24" s="124"/>
      <c r="D24" s="124"/>
      <c r="E24" s="3" t="s">
        <v>22</v>
      </c>
      <c r="F24" s="8">
        <f t="shared" ref="F24:M26" si="29">F29+F34+F39+F44</f>
        <v>10312585.449999999</v>
      </c>
      <c r="G24" s="8">
        <f t="shared" si="29"/>
        <v>9965401.4499999993</v>
      </c>
      <c r="H24" s="8">
        <f t="shared" si="29"/>
        <v>2645525.23</v>
      </c>
      <c r="I24" s="8">
        <f t="shared" si="29"/>
        <v>2645525.23</v>
      </c>
      <c r="J24" s="8">
        <f t="shared" si="29"/>
        <v>2326030.6</v>
      </c>
      <c r="K24" s="8">
        <f t="shared" si="29"/>
        <v>2326030.6</v>
      </c>
      <c r="L24" s="8">
        <f t="shared" si="29"/>
        <v>5341029.62</v>
      </c>
      <c r="M24" s="8">
        <f t="shared" si="29"/>
        <v>4993845.62</v>
      </c>
      <c r="N24" s="53"/>
      <c r="O24" s="53"/>
      <c r="P24" s="53"/>
      <c r="Q24" s="53"/>
      <c r="R24" s="53"/>
      <c r="S24" s="53"/>
      <c r="T24" s="53"/>
      <c r="U24" s="53"/>
      <c r="V24" s="53"/>
      <c r="W24" s="53"/>
    </row>
    <row r="25" spans="1:23" ht="14.25" customHeight="1">
      <c r="A25" s="53"/>
      <c r="B25" s="73"/>
      <c r="C25" s="124"/>
      <c r="D25" s="124"/>
      <c r="E25" s="3" t="s">
        <v>23</v>
      </c>
      <c r="F25" s="8">
        <f t="shared" si="29"/>
        <v>2538283.6399999997</v>
      </c>
      <c r="G25" s="8">
        <f t="shared" si="29"/>
        <v>2538283.6399999997</v>
      </c>
      <c r="H25" s="8">
        <f t="shared" si="29"/>
        <v>0</v>
      </c>
      <c r="I25" s="8">
        <f t="shared" si="29"/>
        <v>0</v>
      </c>
      <c r="J25" s="8">
        <f t="shared" si="29"/>
        <v>631694.76</v>
      </c>
      <c r="K25" s="8">
        <f t="shared" si="29"/>
        <v>631694.76</v>
      </c>
      <c r="L25" s="8">
        <f t="shared" si="29"/>
        <v>1906588.88</v>
      </c>
      <c r="M25" s="8">
        <f t="shared" si="29"/>
        <v>1906588.88</v>
      </c>
      <c r="N25" s="53"/>
      <c r="O25" s="53"/>
      <c r="P25" s="53"/>
      <c r="Q25" s="53"/>
      <c r="R25" s="53"/>
      <c r="S25" s="53"/>
      <c r="T25" s="53"/>
      <c r="U25" s="53"/>
      <c r="V25" s="53"/>
      <c r="W25" s="53"/>
    </row>
    <row r="26" spans="1:23" ht="14.25" customHeight="1">
      <c r="A26" s="54"/>
      <c r="B26" s="74"/>
      <c r="C26" s="125"/>
      <c r="D26" s="125"/>
      <c r="E26" s="3" t="s">
        <v>24</v>
      </c>
      <c r="F26" s="8">
        <f t="shared" si="29"/>
        <v>0</v>
      </c>
      <c r="G26" s="8">
        <f t="shared" si="29"/>
        <v>0</v>
      </c>
      <c r="H26" s="8">
        <f t="shared" si="29"/>
        <v>0</v>
      </c>
      <c r="I26" s="8">
        <f t="shared" si="29"/>
        <v>0</v>
      </c>
      <c r="J26" s="8">
        <f t="shared" si="29"/>
        <v>0</v>
      </c>
      <c r="K26" s="8">
        <f t="shared" si="29"/>
        <v>0</v>
      </c>
      <c r="L26" s="8">
        <f t="shared" si="29"/>
        <v>0</v>
      </c>
      <c r="M26" s="8">
        <f t="shared" si="29"/>
        <v>0</v>
      </c>
      <c r="N26" s="54"/>
      <c r="O26" s="54"/>
      <c r="P26" s="54"/>
      <c r="Q26" s="54"/>
      <c r="R26" s="54"/>
      <c r="S26" s="54"/>
      <c r="T26" s="54"/>
      <c r="U26" s="54"/>
      <c r="V26" s="54"/>
      <c r="W26" s="54"/>
    </row>
    <row r="27" spans="1:23" ht="42" customHeight="1">
      <c r="A27" s="138" t="s">
        <v>36</v>
      </c>
      <c r="B27" s="139" t="s">
        <v>53</v>
      </c>
      <c r="C27" s="60" t="s">
        <v>200</v>
      </c>
      <c r="D27" s="60" t="s">
        <v>201</v>
      </c>
      <c r="E27" s="3" t="s">
        <v>19</v>
      </c>
      <c r="F27" s="8">
        <f>F28+F29+F30+F31</f>
        <v>10634273.309999999</v>
      </c>
      <c r="G27" s="8">
        <f>G28+G29+G30+G31</f>
        <v>10634273.309999999</v>
      </c>
      <c r="H27" s="8">
        <f>H28+H29+H30+H31</f>
        <v>2727345.6</v>
      </c>
      <c r="I27" s="8">
        <f>I28+I29+I30+I31</f>
        <v>2727345.6</v>
      </c>
      <c r="J27" s="8">
        <f t="shared" ref="J27:K27" si="30">J28+J29+J30+J31</f>
        <v>1963634.4000000001</v>
      </c>
      <c r="K27" s="8">
        <f t="shared" si="30"/>
        <v>1963634.4000000001</v>
      </c>
      <c r="L27" s="8">
        <f t="shared" ref="L27:M27" si="31">L28+L29+L30+L31</f>
        <v>5943293.3100000005</v>
      </c>
      <c r="M27" s="8">
        <f t="shared" si="31"/>
        <v>5943293.3100000005</v>
      </c>
      <c r="N27" s="139" t="s">
        <v>85</v>
      </c>
      <c r="O27" s="52" t="s">
        <v>196</v>
      </c>
      <c r="P27" s="55">
        <f>R27+T27+V27</f>
        <v>6</v>
      </c>
      <c r="Q27" s="55">
        <f>S27+U27+W27</f>
        <v>7</v>
      </c>
      <c r="R27" s="55">
        <v>2</v>
      </c>
      <c r="S27" s="55">
        <v>2</v>
      </c>
      <c r="T27" s="55">
        <v>2</v>
      </c>
      <c r="U27" s="55">
        <v>2</v>
      </c>
      <c r="V27" s="55">
        <v>2</v>
      </c>
      <c r="W27" s="55">
        <v>3</v>
      </c>
    </row>
    <row r="28" spans="1:23" ht="39" customHeight="1">
      <c r="A28" s="53"/>
      <c r="B28" s="140"/>
      <c r="C28" s="61"/>
      <c r="D28" s="61"/>
      <c r="E28" s="3" t="s">
        <v>21</v>
      </c>
      <c r="F28" s="8">
        <f t="shared" ref="F28:G31" si="32">H28+J:J+L28</f>
        <v>319028.21999999997</v>
      </c>
      <c r="G28" s="8">
        <f t="shared" si="32"/>
        <v>319028.21999999997</v>
      </c>
      <c r="H28" s="9">
        <v>81820.37</v>
      </c>
      <c r="I28" s="9">
        <v>81820.37</v>
      </c>
      <c r="J28" s="9">
        <v>58909.04</v>
      </c>
      <c r="K28" s="9">
        <v>58909.04</v>
      </c>
      <c r="L28" s="9">
        <v>178298.81</v>
      </c>
      <c r="M28" s="9">
        <v>178298.81</v>
      </c>
      <c r="N28" s="204"/>
      <c r="O28" s="53"/>
      <c r="P28" s="115"/>
      <c r="Q28" s="115"/>
      <c r="R28" s="115"/>
      <c r="S28" s="115"/>
      <c r="T28" s="58"/>
      <c r="U28" s="58"/>
      <c r="V28" s="58"/>
      <c r="W28" s="58"/>
    </row>
    <row r="29" spans="1:23" ht="36" customHeight="1">
      <c r="A29" s="53"/>
      <c r="B29" s="140"/>
      <c r="C29" s="61"/>
      <c r="D29" s="61"/>
      <c r="E29" s="3" t="s">
        <v>22</v>
      </c>
      <c r="F29" s="8">
        <f t="shared" si="32"/>
        <v>7776961.4500000002</v>
      </c>
      <c r="G29" s="8">
        <f t="shared" si="32"/>
        <v>7776961.4500000002</v>
      </c>
      <c r="H29" s="9">
        <v>2645525.23</v>
      </c>
      <c r="I29" s="9">
        <v>2645525.23</v>
      </c>
      <c r="J29" s="9">
        <v>1273030.6000000001</v>
      </c>
      <c r="K29" s="9">
        <v>1273030.6000000001</v>
      </c>
      <c r="L29" s="9">
        <v>3858405.62</v>
      </c>
      <c r="M29" s="9">
        <v>3858405.62</v>
      </c>
      <c r="N29" s="204"/>
      <c r="O29" s="53"/>
      <c r="P29" s="115"/>
      <c r="Q29" s="115"/>
      <c r="R29" s="115"/>
      <c r="S29" s="115"/>
      <c r="T29" s="58"/>
      <c r="U29" s="58"/>
      <c r="V29" s="58"/>
      <c r="W29" s="58"/>
    </row>
    <row r="30" spans="1:23" ht="42.75" customHeight="1">
      <c r="A30" s="53"/>
      <c r="B30" s="140"/>
      <c r="C30" s="61"/>
      <c r="D30" s="61"/>
      <c r="E30" s="3" t="s">
        <v>23</v>
      </c>
      <c r="F30" s="8">
        <f t="shared" si="32"/>
        <v>2538283.6399999997</v>
      </c>
      <c r="G30" s="8">
        <f t="shared" si="32"/>
        <v>2538283.6399999997</v>
      </c>
      <c r="H30" s="9">
        <v>0</v>
      </c>
      <c r="I30" s="9">
        <v>0</v>
      </c>
      <c r="J30" s="9">
        <v>631694.76</v>
      </c>
      <c r="K30" s="9">
        <v>631694.76</v>
      </c>
      <c r="L30" s="9">
        <v>1906588.88</v>
      </c>
      <c r="M30" s="9">
        <v>1906588.88</v>
      </c>
      <c r="N30" s="204"/>
      <c r="O30" s="53"/>
      <c r="P30" s="115"/>
      <c r="Q30" s="115"/>
      <c r="R30" s="115"/>
      <c r="S30" s="115"/>
      <c r="T30" s="58"/>
      <c r="U30" s="58"/>
      <c r="V30" s="58"/>
      <c r="W30" s="58"/>
    </row>
    <row r="31" spans="1:23" ht="31.5" customHeight="1">
      <c r="A31" s="54"/>
      <c r="B31" s="141"/>
      <c r="C31" s="68"/>
      <c r="D31" s="68"/>
      <c r="E31" s="3" t="s">
        <v>24</v>
      </c>
      <c r="F31" s="8">
        <f t="shared" si="32"/>
        <v>0</v>
      </c>
      <c r="G31" s="8">
        <f t="shared" si="32"/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205"/>
      <c r="O31" s="54"/>
      <c r="P31" s="116"/>
      <c r="Q31" s="116"/>
      <c r="R31" s="116"/>
      <c r="S31" s="116"/>
      <c r="T31" s="59"/>
      <c r="U31" s="59"/>
      <c r="V31" s="59"/>
      <c r="W31" s="59"/>
    </row>
    <row r="32" spans="1:23" ht="44.25" customHeight="1">
      <c r="A32" s="62" t="s">
        <v>37</v>
      </c>
      <c r="B32" s="132" t="s">
        <v>54</v>
      </c>
      <c r="C32" s="60" t="s">
        <v>200</v>
      </c>
      <c r="D32" s="86" t="s">
        <v>202</v>
      </c>
      <c r="E32" s="3" t="s">
        <v>19</v>
      </c>
      <c r="F32" s="8">
        <f>F33+F34+F35+F36</f>
        <v>2431600</v>
      </c>
      <c r="G32" s="8">
        <f t="shared" ref="G32:K32" si="33">G33+G34+G35+G36</f>
        <v>2431600</v>
      </c>
      <c r="H32" s="8">
        <f>H33+H34+H35+H36</f>
        <v>0</v>
      </c>
      <c r="I32" s="8">
        <f>I33+I34+I35+I36</f>
        <v>0</v>
      </c>
      <c r="J32" s="8">
        <f t="shared" si="33"/>
        <v>1170000</v>
      </c>
      <c r="K32" s="8">
        <f t="shared" si="33"/>
        <v>1170000</v>
      </c>
      <c r="L32" s="8">
        <f t="shared" ref="L32:M32" si="34">L33+L34+L35+L36</f>
        <v>1261600</v>
      </c>
      <c r="M32" s="8">
        <f t="shared" si="34"/>
        <v>1261600</v>
      </c>
      <c r="N32" s="72" t="s">
        <v>86</v>
      </c>
      <c r="O32" s="52" t="s">
        <v>111</v>
      </c>
      <c r="P32" s="55">
        <f t="shared" ref="P32" si="35">R32+T32+V32</f>
        <v>2</v>
      </c>
      <c r="Q32" s="55">
        <f t="shared" ref="Q32" si="36">S32+U32+W32</f>
        <v>2</v>
      </c>
      <c r="R32" s="55">
        <v>0</v>
      </c>
      <c r="S32" s="55">
        <v>0</v>
      </c>
      <c r="T32" s="55">
        <v>1</v>
      </c>
      <c r="U32" s="55">
        <v>1</v>
      </c>
      <c r="V32" s="55">
        <v>1</v>
      </c>
      <c r="W32" s="55">
        <v>1</v>
      </c>
    </row>
    <row r="33" spans="1:23" ht="55.5" customHeight="1">
      <c r="A33" s="124"/>
      <c r="B33" s="133"/>
      <c r="C33" s="61"/>
      <c r="D33" s="87"/>
      <c r="E33" s="3" t="s">
        <v>21</v>
      </c>
      <c r="F33" s="8">
        <f t="shared" ref="F33:G36" si="37">H33+J:J+L33</f>
        <v>243160</v>
      </c>
      <c r="G33" s="8">
        <f t="shared" si="37"/>
        <v>243160</v>
      </c>
      <c r="H33" s="9">
        <v>0</v>
      </c>
      <c r="I33" s="9">
        <v>0</v>
      </c>
      <c r="J33" s="9">
        <v>117000</v>
      </c>
      <c r="K33" s="9">
        <v>117000</v>
      </c>
      <c r="L33" s="9">
        <v>126160</v>
      </c>
      <c r="M33" s="9">
        <v>126160</v>
      </c>
      <c r="N33" s="73"/>
      <c r="O33" s="53"/>
      <c r="P33" s="115"/>
      <c r="Q33" s="115"/>
      <c r="R33" s="58"/>
      <c r="S33" s="58"/>
      <c r="T33" s="58"/>
      <c r="U33" s="58"/>
      <c r="V33" s="58"/>
      <c r="W33" s="58"/>
    </row>
    <row r="34" spans="1:23" ht="30.75" customHeight="1">
      <c r="A34" s="124"/>
      <c r="B34" s="133"/>
      <c r="C34" s="61"/>
      <c r="D34" s="87"/>
      <c r="E34" s="3" t="s">
        <v>22</v>
      </c>
      <c r="F34" s="8">
        <f t="shared" si="37"/>
        <v>2188440</v>
      </c>
      <c r="G34" s="8">
        <f t="shared" si="37"/>
        <v>2188440</v>
      </c>
      <c r="H34" s="9">
        <v>0</v>
      </c>
      <c r="I34" s="9">
        <v>0</v>
      </c>
      <c r="J34" s="9">
        <v>1053000</v>
      </c>
      <c r="K34" s="9">
        <v>1053000</v>
      </c>
      <c r="L34" s="9">
        <v>1135440</v>
      </c>
      <c r="M34" s="9">
        <v>1135440</v>
      </c>
      <c r="N34" s="73"/>
      <c r="O34" s="53"/>
      <c r="P34" s="115"/>
      <c r="Q34" s="115"/>
      <c r="R34" s="58"/>
      <c r="S34" s="58"/>
      <c r="T34" s="58"/>
      <c r="U34" s="58"/>
      <c r="V34" s="58"/>
      <c r="W34" s="58"/>
    </row>
    <row r="35" spans="1:23" ht="30.75" customHeight="1">
      <c r="A35" s="124"/>
      <c r="B35" s="133"/>
      <c r="C35" s="61"/>
      <c r="D35" s="87"/>
      <c r="E35" s="3" t="s">
        <v>23</v>
      </c>
      <c r="F35" s="8">
        <f t="shared" si="37"/>
        <v>0</v>
      </c>
      <c r="G35" s="8">
        <f t="shared" si="37"/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73"/>
      <c r="O35" s="53"/>
      <c r="P35" s="115"/>
      <c r="Q35" s="115"/>
      <c r="R35" s="58"/>
      <c r="S35" s="58"/>
      <c r="T35" s="58"/>
      <c r="U35" s="58"/>
      <c r="V35" s="58"/>
      <c r="W35" s="58"/>
    </row>
    <row r="36" spans="1:23" ht="30.75" customHeight="1">
      <c r="A36" s="125"/>
      <c r="B36" s="134"/>
      <c r="C36" s="68"/>
      <c r="D36" s="88"/>
      <c r="E36" s="3" t="s">
        <v>24</v>
      </c>
      <c r="F36" s="8">
        <f t="shared" si="37"/>
        <v>0</v>
      </c>
      <c r="G36" s="8">
        <f t="shared" si="37"/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74"/>
      <c r="O36" s="54"/>
      <c r="P36" s="116"/>
      <c r="Q36" s="116"/>
      <c r="R36" s="59"/>
      <c r="S36" s="59"/>
      <c r="T36" s="59"/>
      <c r="U36" s="59"/>
      <c r="V36" s="59"/>
      <c r="W36" s="59"/>
    </row>
    <row r="37" spans="1:23" ht="14.25" customHeight="1">
      <c r="A37" s="62" t="s">
        <v>40</v>
      </c>
      <c r="B37" s="132" t="s">
        <v>56</v>
      </c>
      <c r="C37" s="60" t="s">
        <v>200</v>
      </c>
      <c r="D37" s="86" t="s">
        <v>203</v>
      </c>
      <c r="E37" s="3" t="s">
        <v>19</v>
      </c>
      <c r="F37" s="8">
        <f>F38+F39+F40+F41</f>
        <v>40000</v>
      </c>
      <c r="G37" s="8">
        <f t="shared" ref="G37:K37" si="38">G38+G39+G40+G41</f>
        <v>40000</v>
      </c>
      <c r="H37" s="8">
        <f>H38+H39+H40+H41</f>
        <v>40000</v>
      </c>
      <c r="I37" s="8">
        <f>I38+I39+I40+I41</f>
        <v>40000</v>
      </c>
      <c r="J37" s="8">
        <f t="shared" si="38"/>
        <v>0</v>
      </c>
      <c r="K37" s="8">
        <f t="shared" si="38"/>
        <v>0</v>
      </c>
      <c r="L37" s="8">
        <f t="shared" ref="L37:M37" si="39">L38+L39+L40+L41</f>
        <v>0</v>
      </c>
      <c r="M37" s="8">
        <f t="shared" si="39"/>
        <v>0</v>
      </c>
      <c r="N37" s="72" t="s">
        <v>87</v>
      </c>
      <c r="O37" s="52" t="s">
        <v>34</v>
      </c>
      <c r="P37" s="55">
        <f t="shared" ref="P37" si="40">R37+T37+V37</f>
        <v>1</v>
      </c>
      <c r="Q37" s="55">
        <f t="shared" ref="Q37" si="41">S37+U37+W37</f>
        <v>1</v>
      </c>
      <c r="R37" s="55">
        <v>1</v>
      </c>
      <c r="S37" s="55">
        <v>1</v>
      </c>
      <c r="T37" s="55">
        <v>0</v>
      </c>
      <c r="U37" s="55">
        <v>0</v>
      </c>
      <c r="V37" s="55">
        <v>0</v>
      </c>
      <c r="W37" s="55">
        <v>0</v>
      </c>
    </row>
    <row r="38" spans="1:23" ht="15" customHeight="1">
      <c r="A38" s="124"/>
      <c r="B38" s="133"/>
      <c r="C38" s="61"/>
      <c r="D38" s="87"/>
      <c r="E38" s="3" t="s">
        <v>21</v>
      </c>
      <c r="F38" s="8">
        <f t="shared" ref="F38:G41" si="42">H38+J:J+L38</f>
        <v>40000</v>
      </c>
      <c r="G38" s="8">
        <f t="shared" si="42"/>
        <v>40000</v>
      </c>
      <c r="H38" s="9">
        <v>40000</v>
      </c>
      <c r="I38" s="9">
        <v>40000</v>
      </c>
      <c r="J38" s="9">
        <v>0</v>
      </c>
      <c r="K38" s="9">
        <v>0</v>
      </c>
      <c r="L38" s="9">
        <v>0</v>
      </c>
      <c r="M38" s="9">
        <v>0</v>
      </c>
      <c r="N38" s="73"/>
      <c r="O38" s="53"/>
      <c r="P38" s="115"/>
      <c r="Q38" s="115"/>
      <c r="R38" s="58"/>
      <c r="S38" s="58"/>
      <c r="T38" s="58"/>
      <c r="U38" s="58"/>
      <c r="V38" s="58"/>
      <c r="W38" s="58"/>
    </row>
    <row r="39" spans="1:23" ht="15" customHeight="1">
      <c r="A39" s="124"/>
      <c r="B39" s="133"/>
      <c r="C39" s="61"/>
      <c r="D39" s="87"/>
      <c r="E39" s="3" t="s">
        <v>22</v>
      </c>
      <c r="F39" s="8">
        <f t="shared" si="42"/>
        <v>0</v>
      </c>
      <c r="G39" s="8">
        <f t="shared" si="42"/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73"/>
      <c r="O39" s="53"/>
      <c r="P39" s="115"/>
      <c r="Q39" s="115"/>
      <c r="R39" s="58"/>
      <c r="S39" s="58"/>
      <c r="T39" s="58"/>
      <c r="U39" s="58"/>
      <c r="V39" s="58"/>
      <c r="W39" s="58"/>
    </row>
    <row r="40" spans="1:23" ht="15" customHeight="1">
      <c r="A40" s="124"/>
      <c r="B40" s="133"/>
      <c r="C40" s="61"/>
      <c r="D40" s="87"/>
      <c r="E40" s="3" t="s">
        <v>23</v>
      </c>
      <c r="F40" s="8">
        <f t="shared" si="42"/>
        <v>0</v>
      </c>
      <c r="G40" s="8">
        <f t="shared" si="42"/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73"/>
      <c r="O40" s="53"/>
      <c r="P40" s="115"/>
      <c r="Q40" s="115"/>
      <c r="R40" s="58"/>
      <c r="S40" s="58"/>
      <c r="T40" s="58"/>
      <c r="U40" s="58"/>
      <c r="V40" s="58"/>
      <c r="W40" s="58"/>
    </row>
    <row r="41" spans="1:23" ht="15" customHeight="1">
      <c r="A41" s="125"/>
      <c r="B41" s="134"/>
      <c r="C41" s="68"/>
      <c r="D41" s="88"/>
      <c r="E41" s="3" t="s">
        <v>24</v>
      </c>
      <c r="F41" s="8">
        <f t="shared" si="42"/>
        <v>0</v>
      </c>
      <c r="G41" s="8">
        <f t="shared" si="42"/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74"/>
      <c r="O41" s="54"/>
      <c r="P41" s="116"/>
      <c r="Q41" s="116"/>
      <c r="R41" s="59"/>
      <c r="S41" s="59"/>
      <c r="T41" s="59"/>
      <c r="U41" s="59"/>
      <c r="V41" s="59"/>
      <c r="W41" s="59"/>
    </row>
    <row r="42" spans="1:23" ht="28" customHeight="1">
      <c r="A42" s="62" t="s">
        <v>55</v>
      </c>
      <c r="B42" s="132" t="s">
        <v>256</v>
      </c>
      <c r="C42" s="60" t="s">
        <v>200</v>
      </c>
      <c r="D42" s="86" t="s">
        <v>257</v>
      </c>
      <c r="E42" s="3" t="s">
        <v>19</v>
      </c>
      <c r="F42" s="8">
        <f>F43+F44+F45+F46</f>
        <v>347184</v>
      </c>
      <c r="G42" s="8">
        <f t="shared" ref="G42" si="43">G43+G44+G45+G46</f>
        <v>0</v>
      </c>
      <c r="H42" s="8">
        <f>H43+H44+H45+H46</f>
        <v>0</v>
      </c>
      <c r="I42" s="8">
        <f>I43+I44+I45+I46</f>
        <v>0</v>
      </c>
      <c r="J42" s="8">
        <f t="shared" ref="J42:M42" si="44">J43+J44+J45+J46</f>
        <v>0</v>
      </c>
      <c r="K42" s="8">
        <f t="shared" si="44"/>
        <v>0</v>
      </c>
      <c r="L42" s="8">
        <f t="shared" si="44"/>
        <v>347184</v>
      </c>
      <c r="M42" s="8">
        <f t="shared" si="44"/>
        <v>0</v>
      </c>
      <c r="N42" s="72" t="s">
        <v>258</v>
      </c>
      <c r="O42" s="52" t="s">
        <v>196</v>
      </c>
      <c r="P42" s="55">
        <f t="shared" ref="P42" si="45">R42+T42+V42</f>
        <v>2</v>
      </c>
      <c r="Q42" s="55">
        <f t="shared" ref="Q42" si="46">S42+U42+W42</f>
        <v>0</v>
      </c>
      <c r="R42" s="55">
        <v>0</v>
      </c>
      <c r="S42" s="55">
        <v>0</v>
      </c>
      <c r="T42" s="55">
        <v>0</v>
      </c>
      <c r="U42" s="55">
        <v>0</v>
      </c>
      <c r="V42" s="55">
        <v>2</v>
      </c>
      <c r="W42" s="55">
        <v>0</v>
      </c>
    </row>
    <row r="43" spans="1:23" ht="28" customHeight="1">
      <c r="A43" s="124"/>
      <c r="B43" s="133"/>
      <c r="C43" s="61"/>
      <c r="D43" s="87"/>
      <c r="E43" s="3" t="s">
        <v>21</v>
      </c>
      <c r="F43" s="8">
        <f t="shared" ref="F43:G46" si="47">H43+J:J+L43</f>
        <v>0</v>
      </c>
      <c r="G43" s="8">
        <f t="shared" si="47"/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73"/>
      <c r="O43" s="53"/>
      <c r="P43" s="115"/>
      <c r="Q43" s="115"/>
      <c r="R43" s="58"/>
      <c r="S43" s="58"/>
      <c r="T43" s="58"/>
      <c r="U43" s="58"/>
      <c r="V43" s="58"/>
      <c r="W43" s="58"/>
    </row>
    <row r="44" spans="1:23" ht="28" customHeight="1">
      <c r="A44" s="124"/>
      <c r="B44" s="133"/>
      <c r="C44" s="61"/>
      <c r="D44" s="87"/>
      <c r="E44" s="3" t="s">
        <v>22</v>
      </c>
      <c r="F44" s="8">
        <f t="shared" si="47"/>
        <v>347184</v>
      </c>
      <c r="G44" s="8">
        <f t="shared" si="47"/>
        <v>0</v>
      </c>
      <c r="H44" s="9">
        <v>0</v>
      </c>
      <c r="I44" s="9">
        <v>0</v>
      </c>
      <c r="J44" s="9">
        <v>0</v>
      </c>
      <c r="K44" s="9">
        <v>0</v>
      </c>
      <c r="L44" s="9">
        <v>347184</v>
      </c>
      <c r="M44" s="9">
        <v>0</v>
      </c>
      <c r="N44" s="73"/>
      <c r="O44" s="53"/>
      <c r="P44" s="115"/>
      <c r="Q44" s="115"/>
      <c r="R44" s="58"/>
      <c r="S44" s="58"/>
      <c r="T44" s="58"/>
      <c r="U44" s="58"/>
      <c r="V44" s="58"/>
      <c r="W44" s="58"/>
    </row>
    <row r="45" spans="1:23" ht="28" customHeight="1">
      <c r="A45" s="124"/>
      <c r="B45" s="133"/>
      <c r="C45" s="61"/>
      <c r="D45" s="87"/>
      <c r="E45" s="3" t="s">
        <v>23</v>
      </c>
      <c r="F45" s="8">
        <f t="shared" si="47"/>
        <v>0</v>
      </c>
      <c r="G45" s="8">
        <f t="shared" si="47"/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73"/>
      <c r="O45" s="53"/>
      <c r="P45" s="115"/>
      <c r="Q45" s="115"/>
      <c r="R45" s="58"/>
      <c r="S45" s="58"/>
      <c r="T45" s="58"/>
      <c r="U45" s="58"/>
      <c r="V45" s="58"/>
      <c r="W45" s="58"/>
    </row>
    <row r="46" spans="1:23" ht="30.75" customHeight="1">
      <c r="A46" s="125"/>
      <c r="B46" s="134"/>
      <c r="C46" s="68"/>
      <c r="D46" s="88"/>
      <c r="E46" s="3" t="s">
        <v>24</v>
      </c>
      <c r="F46" s="8">
        <f t="shared" si="47"/>
        <v>0</v>
      </c>
      <c r="G46" s="8">
        <f t="shared" si="47"/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74"/>
      <c r="O46" s="54"/>
      <c r="P46" s="116"/>
      <c r="Q46" s="116"/>
      <c r="R46" s="59"/>
      <c r="S46" s="59"/>
      <c r="T46" s="59"/>
      <c r="U46" s="59"/>
      <c r="V46" s="59"/>
      <c r="W46" s="59"/>
    </row>
    <row r="47" spans="1:23" ht="15" customHeight="1">
      <c r="A47" s="62" t="s">
        <v>28</v>
      </c>
      <c r="B47" s="132" t="s">
        <v>57</v>
      </c>
      <c r="C47" s="76" t="s">
        <v>9</v>
      </c>
      <c r="D47" s="86" t="s">
        <v>9</v>
      </c>
      <c r="E47" s="3" t="s">
        <v>19</v>
      </c>
      <c r="F47" s="8">
        <f>F48+F49+F50+F51</f>
        <v>50137704.650000006</v>
      </c>
      <c r="G47" s="8">
        <f t="shared" ref="G47:K47" si="48">G48+G49+G50+G51</f>
        <v>50083761.770000003</v>
      </c>
      <c r="H47" s="8">
        <f>H48+H49+H50+H51</f>
        <v>11105529.539999997</v>
      </c>
      <c r="I47" s="8">
        <f>I48+I49+I50+I51</f>
        <v>11063942.639999997</v>
      </c>
      <c r="J47" s="8">
        <f t="shared" si="48"/>
        <v>15406603.300000001</v>
      </c>
      <c r="K47" s="8">
        <f t="shared" si="48"/>
        <v>15406209.460000001</v>
      </c>
      <c r="L47" s="8">
        <f t="shared" ref="L47:M47" si="49">L48+L49+L50+L51</f>
        <v>30653561.369999997</v>
      </c>
      <c r="M47" s="8">
        <f t="shared" si="49"/>
        <v>30641599.229999997</v>
      </c>
      <c r="N47" s="60" t="s">
        <v>9</v>
      </c>
      <c r="O47" s="60" t="s">
        <v>9</v>
      </c>
      <c r="P47" s="60" t="s">
        <v>9</v>
      </c>
      <c r="Q47" s="60" t="s">
        <v>9</v>
      </c>
      <c r="R47" s="60" t="s">
        <v>9</v>
      </c>
      <c r="S47" s="60" t="s">
        <v>9</v>
      </c>
      <c r="T47" s="60" t="s">
        <v>9</v>
      </c>
      <c r="U47" s="60" t="s">
        <v>9</v>
      </c>
      <c r="V47" s="60" t="s">
        <v>9</v>
      </c>
      <c r="W47" s="60" t="s">
        <v>9</v>
      </c>
    </row>
    <row r="48" spans="1:23" ht="15" customHeight="1">
      <c r="A48" s="124"/>
      <c r="B48" s="133"/>
      <c r="C48" s="76"/>
      <c r="D48" s="87"/>
      <c r="E48" s="3" t="s">
        <v>21</v>
      </c>
      <c r="F48" s="8">
        <f>F53</f>
        <v>46130483.700000003</v>
      </c>
      <c r="G48" s="8">
        <f t="shared" ref="G48:K48" si="50">G53</f>
        <v>46118521.560000002</v>
      </c>
      <c r="H48" s="8">
        <f t="shared" ref="H48:I51" si="51">H53</f>
        <v>10121957.189999998</v>
      </c>
      <c r="I48" s="8">
        <f t="shared" si="51"/>
        <v>10121957.189999998</v>
      </c>
      <c r="J48" s="8">
        <f t="shared" si="50"/>
        <v>12382954.699999999</v>
      </c>
      <c r="K48" s="8">
        <f t="shared" si="50"/>
        <v>12382954.699999999</v>
      </c>
      <c r="L48" s="8">
        <f t="shared" ref="L48:M48" si="52">L53</f>
        <v>24703278.689999998</v>
      </c>
      <c r="M48" s="8">
        <f t="shared" si="52"/>
        <v>24691316.549999997</v>
      </c>
      <c r="N48" s="61"/>
      <c r="O48" s="61"/>
      <c r="P48" s="61"/>
      <c r="Q48" s="61"/>
      <c r="R48" s="61"/>
      <c r="S48" s="61"/>
      <c r="T48" s="61"/>
      <c r="U48" s="61"/>
      <c r="V48" s="61"/>
      <c r="W48" s="61"/>
    </row>
    <row r="49" spans="1:23" ht="15" customHeight="1">
      <c r="A49" s="124"/>
      <c r="B49" s="133"/>
      <c r="C49" s="76"/>
      <c r="D49" s="87"/>
      <c r="E49" s="3" t="s">
        <v>22</v>
      </c>
      <c r="F49" s="8">
        <f t="shared" ref="F49:K51" si="53">F54</f>
        <v>4007220.95</v>
      </c>
      <c r="G49" s="8">
        <f t="shared" si="53"/>
        <v>3965240.2100000009</v>
      </c>
      <c r="H49" s="8">
        <f t="shared" si="51"/>
        <v>983572.35000000009</v>
      </c>
      <c r="I49" s="8">
        <f t="shared" si="51"/>
        <v>941985.45000000007</v>
      </c>
      <c r="J49" s="8">
        <f t="shared" si="53"/>
        <v>3023648.6000000006</v>
      </c>
      <c r="K49" s="8">
        <f t="shared" si="53"/>
        <v>3023254.7600000007</v>
      </c>
      <c r="L49" s="8">
        <f t="shared" ref="L49:M49" si="54">L54</f>
        <v>5950282.6799999997</v>
      </c>
      <c r="M49" s="8">
        <f t="shared" si="54"/>
        <v>5950282.6799999997</v>
      </c>
      <c r="N49" s="61"/>
      <c r="O49" s="61"/>
      <c r="P49" s="61"/>
      <c r="Q49" s="61"/>
      <c r="R49" s="61"/>
      <c r="S49" s="61"/>
      <c r="T49" s="61"/>
      <c r="U49" s="61"/>
      <c r="V49" s="61"/>
      <c r="W49" s="61"/>
    </row>
    <row r="50" spans="1:23" ht="18" customHeight="1">
      <c r="A50" s="124"/>
      <c r="B50" s="133"/>
      <c r="C50" s="76"/>
      <c r="D50" s="87"/>
      <c r="E50" s="3" t="s">
        <v>23</v>
      </c>
      <c r="F50" s="8">
        <f t="shared" si="53"/>
        <v>0</v>
      </c>
      <c r="G50" s="8">
        <f t="shared" si="53"/>
        <v>0</v>
      </c>
      <c r="H50" s="8">
        <f t="shared" si="51"/>
        <v>0</v>
      </c>
      <c r="I50" s="8">
        <f t="shared" si="51"/>
        <v>0</v>
      </c>
      <c r="J50" s="8">
        <f t="shared" si="53"/>
        <v>0</v>
      </c>
      <c r="K50" s="8">
        <f t="shared" si="53"/>
        <v>0</v>
      </c>
      <c r="L50" s="8">
        <f t="shared" ref="L50:M50" si="55">L55</f>
        <v>0</v>
      </c>
      <c r="M50" s="8">
        <f t="shared" si="55"/>
        <v>0</v>
      </c>
      <c r="N50" s="61"/>
      <c r="O50" s="61"/>
      <c r="P50" s="61"/>
      <c r="Q50" s="61"/>
      <c r="R50" s="61"/>
      <c r="S50" s="61"/>
      <c r="T50" s="61"/>
      <c r="U50" s="61"/>
      <c r="V50" s="61"/>
      <c r="W50" s="61"/>
    </row>
    <row r="51" spans="1:23" ht="29.25" customHeight="1">
      <c r="A51" s="125"/>
      <c r="B51" s="134"/>
      <c r="C51" s="76"/>
      <c r="D51" s="88"/>
      <c r="E51" s="3" t="s">
        <v>24</v>
      </c>
      <c r="F51" s="8">
        <f t="shared" si="53"/>
        <v>0</v>
      </c>
      <c r="G51" s="8">
        <f t="shared" si="53"/>
        <v>0</v>
      </c>
      <c r="H51" s="8">
        <f t="shared" si="51"/>
        <v>0</v>
      </c>
      <c r="I51" s="8">
        <f t="shared" si="51"/>
        <v>0</v>
      </c>
      <c r="J51" s="8">
        <f t="shared" si="53"/>
        <v>0</v>
      </c>
      <c r="K51" s="8">
        <f t="shared" si="53"/>
        <v>0</v>
      </c>
      <c r="L51" s="8">
        <f t="shared" ref="L51:M51" si="56">L56</f>
        <v>0</v>
      </c>
      <c r="M51" s="8">
        <f t="shared" si="56"/>
        <v>0</v>
      </c>
      <c r="N51" s="68"/>
      <c r="O51" s="68"/>
      <c r="P51" s="68"/>
      <c r="Q51" s="68"/>
      <c r="R51" s="68"/>
      <c r="S51" s="68"/>
      <c r="T51" s="68"/>
      <c r="U51" s="68"/>
      <c r="V51" s="68"/>
      <c r="W51" s="68"/>
    </row>
    <row r="52" spans="1:23" ht="15" customHeight="1">
      <c r="A52" s="62" t="s">
        <v>58</v>
      </c>
      <c r="B52" s="132" t="s">
        <v>59</v>
      </c>
      <c r="C52" s="76" t="s">
        <v>9</v>
      </c>
      <c r="D52" s="86" t="s">
        <v>9</v>
      </c>
      <c r="E52" s="3" t="s">
        <v>19</v>
      </c>
      <c r="F52" s="8">
        <f>F53+F54+F55+F56</f>
        <v>50137704.650000006</v>
      </c>
      <c r="G52" s="8">
        <f t="shared" ref="G52:J52" si="57">G53+G54+G55+G56</f>
        <v>50083761.770000003</v>
      </c>
      <c r="H52" s="8">
        <f>H53+H54+H55+H56</f>
        <v>11105529.539999997</v>
      </c>
      <c r="I52" s="8">
        <f>I53+I54+I55+I56</f>
        <v>11063942.639999997</v>
      </c>
      <c r="J52" s="8">
        <f t="shared" si="57"/>
        <v>15406603.300000001</v>
      </c>
      <c r="K52" s="8">
        <f>K53+K54+K55+K56</f>
        <v>15406209.460000001</v>
      </c>
      <c r="L52" s="8">
        <f>L53+L54+L55+L56</f>
        <v>30653561.369999997</v>
      </c>
      <c r="M52" s="8">
        <f>M53+M54+M55+M56</f>
        <v>30641599.229999997</v>
      </c>
      <c r="N52" s="60" t="s">
        <v>9</v>
      </c>
      <c r="O52" s="60" t="s">
        <v>9</v>
      </c>
      <c r="P52" s="60" t="s">
        <v>9</v>
      </c>
      <c r="Q52" s="60" t="s">
        <v>9</v>
      </c>
      <c r="R52" s="60" t="s">
        <v>9</v>
      </c>
      <c r="S52" s="60" t="s">
        <v>9</v>
      </c>
      <c r="T52" s="60" t="s">
        <v>9</v>
      </c>
      <c r="U52" s="60" t="s">
        <v>9</v>
      </c>
      <c r="V52" s="60" t="s">
        <v>9</v>
      </c>
      <c r="W52" s="60" t="s">
        <v>9</v>
      </c>
    </row>
    <row r="53" spans="1:23" ht="15" customHeight="1">
      <c r="A53" s="124"/>
      <c r="B53" s="133"/>
      <c r="C53" s="76"/>
      <c r="D53" s="87"/>
      <c r="E53" s="3" t="s">
        <v>21</v>
      </c>
      <c r="F53" s="8">
        <f>F58+F63+F68+F73+F78+F83+F88+F93+F98+F103+F108+F113+F118+F123+F128</f>
        <v>46130483.700000003</v>
      </c>
      <c r="G53" s="8">
        <f t="shared" ref="G53:K53" si="58">G58+G63+G68+G73+G78+G83+G88+G93+G98+G103+G108+G113+G118+G123+G128</f>
        <v>46118521.560000002</v>
      </c>
      <c r="H53" s="8">
        <f t="shared" si="58"/>
        <v>10121957.189999998</v>
      </c>
      <c r="I53" s="8">
        <f t="shared" si="58"/>
        <v>10121957.189999998</v>
      </c>
      <c r="J53" s="8">
        <f t="shared" si="58"/>
        <v>12382954.699999999</v>
      </c>
      <c r="K53" s="8">
        <f t="shared" si="58"/>
        <v>12382954.699999999</v>
      </c>
      <c r="L53" s="8">
        <f>L58+L63+L68+L73+L78+L83+L88+L93+L98+L103+L108+L113+L118+L123+L128+L133+L138+L143+L148</f>
        <v>24703278.689999998</v>
      </c>
      <c r="M53" s="8">
        <f>M58+M63+M68+M73+M78+M83+M88+M93+M98+M103+M108+M113+M118+M123+M128+M133+M138+M143+M148</f>
        <v>24691316.549999997</v>
      </c>
      <c r="N53" s="61"/>
      <c r="O53" s="61"/>
      <c r="P53" s="61"/>
      <c r="Q53" s="61"/>
      <c r="R53" s="61"/>
      <c r="S53" s="61"/>
      <c r="T53" s="61"/>
      <c r="U53" s="61"/>
      <c r="V53" s="61"/>
      <c r="W53" s="61"/>
    </row>
    <row r="54" spans="1:23" ht="15" customHeight="1">
      <c r="A54" s="124"/>
      <c r="B54" s="133"/>
      <c r="C54" s="76"/>
      <c r="D54" s="87"/>
      <c r="E54" s="3" t="s">
        <v>22</v>
      </c>
      <c r="F54" s="8">
        <f t="shared" ref="F54:K56" si="59">F59+F64+F69+F74+F79+F84+F89+F94+F99+F104+F109+F114+F119+F124+F129</f>
        <v>4007220.95</v>
      </c>
      <c r="G54" s="8">
        <f t="shared" si="59"/>
        <v>3965240.2100000009</v>
      </c>
      <c r="H54" s="8">
        <f t="shared" si="59"/>
        <v>983572.35000000009</v>
      </c>
      <c r="I54" s="8">
        <f t="shared" si="59"/>
        <v>941985.45000000007</v>
      </c>
      <c r="J54" s="8">
        <f t="shared" si="59"/>
        <v>3023648.6000000006</v>
      </c>
      <c r="K54" s="8">
        <f t="shared" si="59"/>
        <v>3023254.7600000007</v>
      </c>
      <c r="L54" s="8">
        <f t="shared" ref="L54:M56" si="60">L59+L64+L69+L74+L79+L84+L89+L94+L99+L104+L109+L114+L119+L124+L129+L134+L139+L144+L149</f>
        <v>5950282.6799999997</v>
      </c>
      <c r="M54" s="8">
        <f t="shared" si="60"/>
        <v>5950282.6799999997</v>
      </c>
      <c r="N54" s="61"/>
      <c r="O54" s="61"/>
      <c r="P54" s="61"/>
      <c r="Q54" s="61"/>
      <c r="R54" s="61"/>
      <c r="S54" s="61"/>
      <c r="T54" s="61"/>
      <c r="U54" s="61"/>
      <c r="V54" s="61"/>
      <c r="W54" s="61"/>
    </row>
    <row r="55" spans="1:23" ht="15" customHeight="1">
      <c r="A55" s="124"/>
      <c r="B55" s="133"/>
      <c r="C55" s="76"/>
      <c r="D55" s="87"/>
      <c r="E55" s="3" t="s">
        <v>23</v>
      </c>
      <c r="F55" s="8">
        <f t="shared" si="59"/>
        <v>0</v>
      </c>
      <c r="G55" s="8">
        <f t="shared" si="59"/>
        <v>0</v>
      </c>
      <c r="H55" s="8">
        <f t="shared" si="59"/>
        <v>0</v>
      </c>
      <c r="I55" s="8">
        <f t="shared" si="59"/>
        <v>0</v>
      </c>
      <c r="J55" s="8">
        <f t="shared" si="59"/>
        <v>0</v>
      </c>
      <c r="K55" s="8">
        <f t="shared" si="59"/>
        <v>0</v>
      </c>
      <c r="L55" s="8">
        <f t="shared" si="60"/>
        <v>0</v>
      </c>
      <c r="M55" s="8">
        <f t="shared" si="60"/>
        <v>0</v>
      </c>
      <c r="N55" s="61"/>
      <c r="O55" s="61"/>
      <c r="P55" s="61"/>
      <c r="Q55" s="61"/>
      <c r="R55" s="61"/>
      <c r="S55" s="61"/>
      <c r="T55" s="61"/>
      <c r="U55" s="61"/>
      <c r="V55" s="61"/>
      <c r="W55" s="61"/>
    </row>
    <row r="56" spans="1:23" ht="15" customHeight="1">
      <c r="A56" s="125"/>
      <c r="B56" s="134"/>
      <c r="C56" s="76"/>
      <c r="D56" s="88"/>
      <c r="E56" s="3" t="s">
        <v>24</v>
      </c>
      <c r="F56" s="8">
        <f t="shared" si="59"/>
        <v>0</v>
      </c>
      <c r="G56" s="8">
        <f t="shared" si="59"/>
        <v>0</v>
      </c>
      <c r="H56" s="8">
        <f t="shared" si="59"/>
        <v>0</v>
      </c>
      <c r="I56" s="8">
        <f t="shared" si="59"/>
        <v>0</v>
      </c>
      <c r="J56" s="8">
        <f t="shared" si="59"/>
        <v>0</v>
      </c>
      <c r="K56" s="8">
        <f t="shared" si="59"/>
        <v>0</v>
      </c>
      <c r="L56" s="8">
        <f t="shared" si="60"/>
        <v>0</v>
      </c>
      <c r="M56" s="8">
        <f t="shared" si="60"/>
        <v>0</v>
      </c>
      <c r="N56" s="68"/>
      <c r="O56" s="68"/>
      <c r="P56" s="68"/>
      <c r="Q56" s="68"/>
      <c r="R56" s="68"/>
      <c r="S56" s="68"/>
      <c r="T56" s="68"/>
      <c r="U56" s="68"/>
      <c r="V56" s="68"/>
      <c r="W56" s="68"/>
    </row>
    <row r="57" spans="1:23" ht="15" customHeight="1">
      <c r="A57" s="62" t="s">
        <v>43</v>
      </c>
      <c r="B57" s="132" t="s">
        <v>61</v>
      </c>
      <c r="C57" s="60" t="s">
        <v>200</v>
      </c>
      <c r="D57" s="86" t="s">
        <v>204</v>
      </c>
      <c r="E57" s="3" t="s">
        <v>19</v>
      </c>
      <c r="F57" s="8">
        <f>F58+F59+F60+F61</f>
        <v>7640503.9499999993</v>
      </c>
      <c r="G57" s="8">
        <f t="shared" ref="G57:K57" si="61">G58+G59+G60+G61</f>
        <v>7640503.9499999993</v>
      </c>
      <c r="H57" s="8">
        <f>H58+H59+H60+H61</f>
        <v>2362306.59</v>
      </c>
      <c r="I57" s="8">
        <f>I58+I59+I60+I61</f>
        <v>2362306.59</v>
      </c>
      <c r="J57" s="8">
        <f t="shared" si="61"/>
        <v>4080004.36</v>
      </c>
      <c r="K57" s="8">
        <f t="shared" si="61"/>
        <v>4080004.36</v>
      </c>
      <c r="L57" s="8">
        <f t="shared" ref="L57:M57" si="62">L58+L59+L60+L61</f>
        <v>1198193</v>
      </c>
      <c r="M57" s="8">
        <f t="shared" si="62"/>
        <v>1198193</v>
      </c>
      <c r="N57" s="72" t="s">
        <v>88</v>
      </c>
      <c r="O57" s="52" t="s">
        <v>45</v>
      </c>
      <c r="P57" s="98">
        <f>(R57+T57+V57)/3</f>
        <v>100</v>
      </c>
      <c r="Q57" s="98">
        <f>(S57+U57+W57)/3</f>
        <v>100</v>
      </c>
      <c r="R57" s="98">
        <v>100</v>
      </c>
      <c r="S57" s="98">
        <v>100</v>
      </c>
      <c r="T57" s="98">
        <v>100</v>
      </c>
      <c r="U57" s="98">
        <v>100</v>
      </c>
      <c r="V57" s="98">
        <v>100</v>
      </c>
      <c r="W57" s="98">
        <v>100</v>
      </c>
    </row>
    <row r="58" spans="1:23" ht="15" customHeight="1">
      <c r="A58" s="124"/>
      <c r="B58" s="133"/>
      <c r="C58" s="61"/>
      <c r="D58" s="87"/>
      <c r="E58" s="3" t="s">
        <v>21</v>
      </c>
      <c r="F58" s="8">
        <f t="shared" ref="F58:G61" si="63">H58+J:J+L58</f>
        <v>7640503.9499999993</v>
      </c>
      <c r="G58" s="8">
        <f t="shared" si="63"/>
        <v>7640503.9499999993</v>
      </c>
      <c r="H58" s="9">
        <v>2362306.59</v>
      </c>
      <c r="I58" s="9">
        <v>2362306.59</v>
      </c>
      <c r="J58" s="9">
        <v>4080004.36</v>
      </c>
      <c r="K58" s="9">
        <v>4080004.36</v>
      </c>
      <c r="L58" s="9">
        <v>1198193</v>
      </c>
      <c r="M58" s="9">
        <v>1198193</v>
      </c>
      <c r="N58" s="73"/>
      <c r="O58" s="53"/>
      <c r="P58" s="99"/>
      <c r="Q58" s="99"/>
      <c r="R58" s="99"/>
      <c r="S58" s="99"/>
      <c r="T58" s="99"/>
      <c r="U58" s="99"/>
      <c r="V58" s="99"/>
      <c r="W58" s="99"/>
    </row>
    <row r="59" spans="1:23" ht="15" customHeight="1">
      <c r="A59" s="124"/>
      <c r="B59" s="133"/>
      <c r="C59" s="61"/>
      <c r="D59" s="87"/>
      <c r="E59" s="3" t="s">
        <v>22</v>
      </c>
      <c r="F59" s="8">
        <f t="shared" si="63"/>
        <v>0</v>
      </c>
      <c r="G59" s="8">
        <f t="shared" si="63"/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73"/>
      <c r="O59" s="53"/>
      <c r="P59" s="99"/>
      <c r="Q59" s="99"/>
      <c r="R59" s="99"/>
      <c r="S59" s="99"/>
      <c r="T59" s="99"/>
      <c r="U59" s="99"/>
      <c r="V59" s="99"/>
      <c r="W59" s="99"/>
    </row>
    <row r="60" spans="1:23" ht="15" customHeight="1">
      <c r="A60" s="124"/>
      <c r="B60" s="133"/>
      <c r="C60" s="61"/>
      <c r="D60" s="87"/>
      <c r="E60" s="3" t="s">
        <v>23</v>
      </c>
      <c r="F60" s="8">
        <f t="shared" si="63"/>
        <v>0</v>
      </c>
      <c r="G60" s="8">
        <f t="shared" si="63"/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73"/>
      <c r="O60" s="53"/>
      <c r="P60" s="99"/>
      <c r="Q60" s="99"/>
      <c r="R60" s="99"/>
      <c r="S60" s="99"/>
      <c r="T60" s="99"/>
      <c r="U60" s="99"/>
      <c r="V60" s="99"/>
      <c r="W60" s="99"/>
    </row>
    <row r="61" spans="1:23" ht="15" customHeight="1">
      <c r="A61" s="125"/>
      <c r="B61" s="134"/>
      <c r="C61" s="68"/>
      <c r="D61" s="88"/>
      <c r="E61" s="3" t="s">
        <v>24</v>
      </c>
      <c r="F61" s="8">
        <f t="shared" si="63"/>
        <v>0</v>
      </c>
      <c r="G61" s="8">
        <f t="shared" si="63"/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74"/>
      <c r="O61" s="54"/>
      <c r="P61" s="100"/>
      <c r="Q61" s="100"/>
      <c r="R61" s="100"/>
      <c r="S61" s="100"/>
      <c r="T61" s="100"/>
      <c r="U61" s="100"/>
      <c r="V61" s="100"/>
      <c r="W61" s="100"/>
    </row>
    <row r="62" spans="1:23" ht="15" customHeight="1">
      <c r="A62" s="62" t="s">
        <v>42</v>
      </c>
      <c r="B62" s="132" t="s">
        <v>74</v>
      </c>
      <c r="C62" s="60" t="s">
        <v>200</v>
      </c>
      <c r="D62" s="86" t="s">
        <v>205</v>
      </c>
      <c r="E62" s="3" t="s">
        <v>19</v>
      </c>
      <c r="F62" s="8">
        <f>F63+F64+F65+F66</f>
        <v>30996506.82</v>
      </c>
      <c r="G62" s="8">
        <f t="shared" ref="G62:K62" si="64">G63+G64+G65+G66</f>
        <v>30996506.82</v>
      </c>
      <c r="H62" s="8">
        <f>H63+H64+H65+H66</f>
        <v>4758585.76</v>
      </c>
      <c r="I62" s="8">
        <f>I63+I64+I65+I66</f>
        <v>4758585.76</v>
      </c>
      <c r="J62" s="8">
        <f t="shared" si="64"/>
        <v>4843360.32</v>
      </c>
      <c r="K62" s="8">
        <f t="shared" si="64"/>
        <v>4843360.32</v>
      </c>
      <c r="L62" s="8">
        <f t="shared" ref="L62:M62" si="65">L63+L64+L65+L66</f>
        <v>21394560.739999998</v>
      </c>
      <c r="M62" s="8">
        <f t="shared" si="65"/>
        <v>21394560.739999998</v>
      </c>
      <c r="N62" s="72" t="s">
        <v>89</v>
      </c>
      <c r="O62" s="52" t="s">
        <v>45</v>
      </c>
      <c r="P62" s="98">
        <f t="shared" ref="P62" si="66">(R62+T62+V62)/3</f>
        <v>100</v>
      </c>
      <c r="Q62" s="98">
        <f t="shared" ref="Q62" si="67">(S62+U62+W62)/3</f>
        <v>100</v>
      </c>
      <c r="R62" s="98">
        <v>100</v>
      </c>
      <c r="S62" s="98">
        <v>100</v>
      </c>
      <c r="T62" s="98">
        <v>100</v>
      </c>
      <c r="U62" s="98">
        <v>100</v>
      </c>
      <c r="V62" s="98">
        <v>100</v>
      </c>
      <c r="W62" s="98">
        <v>100</v>
      </c>
    </row>
    <row r="63" spans="1:23" ht="15" customHeight="1">
      <c r="A63" s="124"/>
      <c r="B63" s="133"/>
      <c r="C63" s="61"/>
      <c r="D63" s="87"/>
      <c r="E63" s="3" t="s">
        <v>21</v>
      </c>
      <c r="F63" s="8">
        <f t="shared" ref="F63:G66" si="68">H63+J:J+L63</f>
        <v>30996506.82</v>
      </c>
      <c r="G63" s="8">
        <f t="shared" si="68"/>
        <v>30996506.82</v>
      </c>
      <c r="H63" s="9">
        <v>4758585.76</v>
      </c>
      <c r="I63" s="9">
        <v>4758585.76</v>
      </c>
      <c r="J63" s="9">
        <v>4843360.32</v>
      </c>
      <c r="K63" s="9">
        <v>4843360.32</v>
      </c>
      <c r="L63" s="9">
        <v>21394560.739999998</v>
      </c>
      <c r="M63" s="9">
        <v>21394560.739999998</v>
      </c>
      <c r="N63" s="73"/>
      <c r="O63" s="53"/>
      <c r="P63" s="99"/>
      <c r="Q63" s="99"/>
      <c r="R63" s="99"/>
      <c r="S63" s="99"/>
      <c r="T63" s="99"/>
      <c r="U63" s="99"/>
      <c r="V63" s="99"/>
      <c r="W63" s="99"/>
    </row>
    <row r="64" spans="1:23" ht="15" customHeight="1">
      <c r="A64" s="124"/>
      <c r="B64" s="133"/>
      <c r="C64" s="61"/>
      <c r="D64" s="87"/>
      <c r="E64" s="3" t="s">
        <v>22</v>
      </c>
      <c r="F64" s="8">
        <f t="shared" si="68"/>
        <v>0</v>
      </c>
      <c r="G64" s="8">
        <f t="shared" si="68"/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73"/>
      <c r="O64" s="53"/>
      <c r="P64" s="99"/>
      <c r="Q64" s="99"/>
      <c r="R64" s="99"/>
      <c r="S64" s="99"/>
      <c r="T64" s="99"/>
      <c r="U64" s="99"/>
      <c r="V64" s="99"/>
      <c r="W64" s="99"/>
    </row>
    <row r="65" spans="1:23" ht="15" customHeight="1">
      <c r="A65" s="124"/>
      <c r="B65" s="133"/>
      <c r="C65" s="61"/>
      <c r="D65" s="87"/>
      <c r="E65" s="3" t="s">
        <v>23</v>
      </c>
      <c r="F65" s="8">
        <f t="shared" si="68"/>
        <v>0</v>
      </c>
      <c r="G65" s="8">
        <f t="shared" si="68"/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73"/>
      <c r="O65" s="53"/>
      <c r="P65" s="99"/>
      <c r="Q65" s="99"/>
      <c r="R65" s="99"/>
      <c r="S65" s="99"/>
      <c r="T65" s="99"/>
      <c r="U65" s="99"/>
      <c r="V65" s="99"/>
      <c r="W65" s="99"/>
    </row>
    <row r="66" spans="1:23" ht="60.75" customHeight="1">
      <c r="A66" s="125"/>
      <c r="B66" s="134"/>
      <c r="C66" s="68"/>
      <c r="D66" s="88"/>
      <c r="E66" s="3" t="s">
        <v>24</v>
      </c>
      <c r="F66" s="8">
        <f t="shared" si="68"/>
        <v>0</v>
      </c>
      <c r="G66" s="8">
        <f t="shared" si="68"/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74"/>
      <c r="O66" s="54"/>
      <c r="P66" s="100"/>
      <c r="Q66" s="100"/>
      <c r="R66" s="100"/>
      <c r="S66" s="100"/>
      <c r="T66" s="100"/>
      <c r="U66" s="100"/>
      <c r="V66" s="100"/>
      <c r="W66" s="100"/>
    </row>
    <row r="67" spans="1:23" ht="25.5" customHeight="1">
      <c r="A67" s="62" t="s">
        <v>60</v>
      </c>
      <c r="B67" s="132" t="s">
        <v>75</v>
      </c>
      <c r="C67" s="60" t="s">
        <v>200</v>
      </c>
      <c r="D67" s="86" t="s">
        <v>206</v>
      </c>
      <c r="E67" s="3" t="s">
        <v>19</v>
      </c>
      <c r="F67" s="8">
        <f>F68+F69+F70+F71</f>
        <v>5311592.67</v>
      </c>
      <c r="G67" s="8">
        <f t="shared" ref="G67:K67" si="69">G68+G69+G70+G71</f>
        <v>5299630.5299999993</v>
      </c>
      <c r="H67" s="8">
        <f>H68+H69+H70+H71</f>
        <v>969854.91999999993</v>
      </c>
      <c r="I67" s="8">
        <f>I68+I69+I70+I71</f>
        <v>969854.91999999993</v>
      </c>
      <c r="J67" s="8">
        <f t="shared" si="69"/>
        <v>3308919.68</v>
      </c>
      <c r="K67" s="8">
        <f t="shared" si="69"/>
        <v>3308919.68</v>
      </c>
      <c r="L67" s="8">
        <f t="shared" ref="L67:M67" si="70">L68+L69+L70+L71</f>
        <v>1032818.07</v>
      </c>
      <c r="M67" s="8">
        <f t="shared" si="70"/>
        <v>1020855.93</v>
      </c>
      <c r="N67" s="72" t="s">
        <v>90</v>
      </c>
      <c r="O67" s="52" t="s">
        <v>45</v>
      </c>
      <c r="P67" s="98">
        <f t="shared" ref="P67" si="71">(R67+T67+V67)/3</f>
        <v>100</v>
      </c>
      <c r="Q67" s="98">
        <f t="shared" ref="Q67" si="72">(S67+U67+W67)/3</f>
        <v>100</v>
      </c>
      <c r="R67" s="98">
        <v>100</v>
      </c>
      <c r="S67" s="98">
        <v>100</v>
      </c>
      <c r="T67" s="98">
        <v>100</v>
      </c>
      <c r="U67" s="98">
        <v>100</v>
      </c>
      <c r="V67" s="98">
        <v>100</v>
      </c>
      <c r="W67" s="98">
        <v>100</v>
      </c>
    </row>
    <row r="68" spans="1:23" ht="22.5" customHeight="1">
      <c r="A68" s="124"/>
      <c r="B68" s="133"/>
      <c r="C68" s="61"/>
      <c r="D68" s="87"/>
      <c r="E68" s="3" t="s">
        <v>21</v>
      </c>
      <c r="F68" s="8">
        <f t="shared" ref="F68:G71" si="73">H68+J:J+L68</f>
        <v>5264864.3600000003</v>
      </c>
      <c r="G68" s="8">
        <f t="shared" si="73"/>
        <v>5252902.22</v>
      </c>
      <c r="H68" s="9">
        <v>923126.61</v>
      </c>
      <c r="I68" s="9">
        <v>923126.61</v>
      </c>
      <c r="J68" s="9">
        <v>3308919.68</v>
      </c>
      <c r="K68" s="9">
        <v>3308919.68</v>
      </c>
      <c r="L68" s="9">
        <v>1032818.07</v>
      </c>
      <c r="M68" s="9">
        <v>1020855.93</v>
      </c>
      <c r="N68" s="73"/>
      <c r="O68" s="53"/>
      <c r="P68" s="99"/>
      <c r="Q68" s="99"/>
      <c r="R68" s="99"/>
      <c r="S68" s="99"/>
      <c r="T68" s="99"/>
      <c r="U68" s="99"/>
      <c r="V68" s="99"/>
      <c r="W68" s="99"/>
    </row>
    <row r="69" spans="1:23" ht="21.75" customHeight="1">
      <c r="A69" s="124"/>
      <c r="B69" s="133"/>
      <c r="C69" s="61"/>
      <c r="D69" s="87"/>
      <c r="E69" s="3" t="s">
        <v>22</v>
      </c>
      <c r="F69" s="8">
        <f t="shared" si="73"/>
        <v>46728.31</v>
      </c>
      <c r="G69" s="8">
        <f t="shared" si="73"/>
        <v>46728.31</v>
      </c>
      <c r="H69" s="9">
        <v>46728.31</v>
      </c>
      <c r="I69" s="9">
        <v>46728.31</v>
      </c>
      <c r="J69" s="9">
        <v>0</v>
      </c>
      <c r="K69" s="9">
        <v>0</v>
      </c>
      <c r="L69" s="9">
        <v>0</v>
      </c>
      <c r="M69" s="9">
        <v>0</v>
      </c>
      <c r="N69" s="73"/>
      <c r="O69" s="53"/>
      <c r="P69" s="99"/>
      <c r="Q69" s="99"/>
      <c r="R69" s="99"/>
      <c r="S69" s="99"/>
      <c r="T69" s="99"/>
      <c r="U69" s="99"/>
      <c r="V69" s="99"/>
      <c r="W69" s="99"/>
    </row>
    <row r="70" spans="1:23" ht="25.5" customHeight="1">
      <c r="A70" s="124"/>
      <c r="B70" s="133"/>
      <c r="C70" s="61"/>
      <c r="D70" s="87"/>
      <c r="E70" s="3" t="s">
        <v>23</v>
      </c>
      <c r="F70" s="8">
        <f t="shared" si="73"/>
        <v>0</v>
      </c>
      <c r="G70" s="8">
        <f t="shared" si="73"/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73"/>
      <c r="O70" s="53"/>
      <c r="P70" s="99"/>
      <c r="Q70" s="99"/>
      <c r="R70" s="99"/>
      <c r="S70" s="99"/>
      <c r="T70" s="99"/>
      <c r="U70" s="99"/>
      <c r="V70" s="99"/>
      <c r="W70" s="99"/>
    </row>
    <row r="71" spans="1:23" ht="45.75" customHeight="1">
      <c r="A71" s="125"/>
      <c r="B71" s="134"/>
      <c r="C71" s="68"/>
      <c r="D71" s="88"/>
      <c r="E71" s="3" t="s">
        <v>24</v>
      </c>
      <c r="F71" s="8">
        <f t="shared" si="73"/>
        <v>0</v>
      </c>
      <c r="G71" s="8">
        <f t="shared" si="73"/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74"/>
      <c r="O71" s="54"/>
      <c r="P71" s="100"/>
      <c r="Q71" s="100"/>
      <c r="R71" s="100"/>
      <c r="S71" s="100"/>
      <c r="T71" s="100"/>
      <c r="U71" s="100"/>
      <c r="V71" s="100"/>
      <c r="W71" s="100"/>
    </row>
    <row r="72" spans="1:23" ht="15" customHeight="1">
      <c r="A72" s="62" t="s">
        <v>62</v>
      </c>
      <c r="B72" s="132" t="s">
        <v>76</v>
      </c>
      <c r="C72" s="60" t="s">
        <v>200</v>
      </c>
      <c r="D72" s="86" t="s">
        <v>207</v>
      </c>
      <c r="E72" s="3" t="s">
        <v>19</v>
      </c>
      <c r="F72" s="8">
        <f>F73+F74+F75+F76</f>
        <v>1532017.14</v>
      </c>
      <c r="G72" s="8">
        <f t="shared" ref="G72:K72" si="74">G73+G74+G75+G76</f>
        <v>1532017.14</v>
      </c>
      <c r="H72" s="8">
        <f>H73+H74+H75+H76</f>
        <v>1532017.14</v>
      </c>
      <c r="I72" s="8">
        <f>I73+I74+I75+I76</f>
        <v>1532017.14</v>
      </c>
      <c r="J72" s="8">
        <f t="shared" si="74"/>
        <v>0</v>
      </c>
      <c r="K72" s="8">
        <f t="shared" si="74"/>
        <v>0</v>
      </c>
      <c r="L72" s="8">
        <f t="shared" ref="L72:M72" si="75">L73+L74+L75+L76</f>
        <v>0</v>
      </c>
      <c r="M72" s="8">
        <f t="shared" si="75"/>
        <v>0</v>
      </c>
      <c r="N72" s="72" t="s">
        <v>92</v>
      </c>
      <c r="O72" s="52" t="s">
        <v>44</v>
      </c>
      <c r="P72" s="55">
        <f>R72+T72+V72</f>
        <v>5</v>
      </c>
      <c r="Q72" s="55">
        <f>S72+U72+W72</f>
        <v>5</v>
      </c>
      <c r="R72" s="55">
        <v>5</v>
      </c>
      <c r="S72" s="55">
        <v>5</v>
      </c>
      <c r="T72" s="55">
        <v>0</v>
      </c>
      <c r="U72" s="55">
        <v>0</v>
      </c>
      <c r="V72" s="55">
        <v>0</v>
      </c>
      <c r="W72" s="55">
        <v>0</v>
      </c>
    </row>
    <row r="73" spans="1:23" ht="15" customHeight="1">
      <c r="A73" s="124"/>
      <c r="B73" s="133"/>
      <c r="C73" s="61"/>
      <c r="D73" s="87"/>
      <c r="E73" s="3" t="s">
        <v>21</v>
      </c>
      <c r="F73" s="8">
        <f t="shared" ref="F73:G76" si="76">H73+J:J+L73</f>
        <v>1532017.14</v>
      </c>
      <c r="G73" s="8">
        <f t="shared" si="76"/>
        <v>1532017.14</v>
      </c>
      <c r="H73" s="9">
        <v>1532017.14</v>
      </c>
      <c r="I73" s="9">
        <v>1532017.14</v>
      </c>
      <c r="J73" s="9">
        <v>0</v>
      </c>
      <c r="K73" s="9">
        <v>0</v>
      </c>
      <c r="L73" s="9">
        <v>0</v>
      </c>
      <c r="M73" s="9">
        <v>0</v>
      </c>
      <c r="N73" s="73"/>
      <c r="O73" s="53"/>
      <c r="P73" s="58"/>
      <c r="Q73" s="58"/>
      <c r="R73" s="58"/>
      <c r="S73" s="58"/>
      <c r="T73" s="58"/>
      <c r="U73" s="58"/>
      <c r="V73" s="58"/>
      <c r="W73" s="58"/>
    </row>
    <row r="74" spans="1:23" ht="15" customHeight="1">
      <c r="A74" s="124"/>
      <c r="B74" s="133"/>
      <c r="C74" s="61"/>
      <c r="D74" s="87"/>
      <c r="E74" s="3" t="s">
        <v>22</v>
      </c>
      <c r="F74" s="8">
        <f t="shared" si="76"/>
        <v>0</v>
      </c>
      <c r="G74" s="8">
        <f t="shared" si="76"/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73"/>
      <c r="O74" s="53"/>
      <c r="P74" s="58"/>
      <c r="Q74" s="58"/>
      <c r="R74" s="58"/>
      <c r="S74" s="58"/>
      <c r="T74" s="58"/>
      <c r="U74" s="58"/>
      <c r="V74" s="58"/>
      <c r="W74" s="58"/>
    </row>
    <row r="75" spans="1:23" ht="15" customHeight="1">
      <c r="A75" s="124"/>
      <c r="B75" s="133"/>
      <c r="C75" s="61"/>
      <c r="D75" s="87"/>
      <c r="E75" s="3" t="s">
        <v>23</v>
      </c>
      <c r="F75" s="8">
        <f t="shared" si="76"/>
        <v>0</v>
      </c>
      <c r="G75" s="8">
        <f t="shared" si="76"/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73"/>
      <c r="O75" s="53"/>
      <c r="P75" s="58"/>
      <c r="Q75" s="58"/>
      <c r="R75" s="58"/>
      <c r="S75" s="58"/>
      <c r="T75" s="58"/>
      <c r="U75" s="58"/>
      <c r="V75" s="58"/>
      <c r="W75" s="58"/>
    </row>
    <row r="76" spans="1:23" ht="15" customHeight="1">
      <c r="A76" s="125"/>
      <c r="B76" s="134"/>
      <c r="C76" s="68"/>
      <c r="D76" s="88"/>
      <c r="E76" s="3" t="s">
        <v>24</v>
      </c>
      <c r="F76" s="8">
        <f t="shared" si="76"/>
        <v>0</v>
      </c>
      <c r="G76" s="8">
        <f t="shared" si="76"/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74"/>
      <c r="O76" s="54"/>
      <c r="P76" s="59"/>
      <c r="Q76" s="59"/>
      <c r="R76" s="59"/>
      <c r="S76" s="59"/>
      <c r="T76" s="59"/>
      <c r="U76" s="59"/>
      <c r="V76" s="59"/>
      <c r="W76" s="59"/>
    </row>
    <row r="77" spans="1:23" ht="15" customHeight="1">
      <c r="A77" s="62" t="s">
        <v>63</v>
      </c>
      <c r="B77" s="132" t="s">
        <v>77</v>
      </c>
      <c r="C77" s="60" t="s">
        <v>200</v>
      </c>
      <c r="D77" s="86" t="s">
        <v>208</v>
      </c>
      <c r="E77" s="3" t="s">
        <v>19</v>
      </c>
      <c r="F77" s="8">
        <f>F78+F79+F80+F81</f>
        <v>1143856.3999999999</v>
      </c>
      <c r="G77" s="8">
        <f t="shared" ref="G77:K77" si="77">G78+G79+G80+G81</f>
        <v>1143856.3999999999</v>
      </c>
      <c r="H77" s="8">
        <f>H78+H79+H80+H81</f>
        <v>1143856.3999999999</v>
      </c>
      <c r="I77" s="8">
        <f>I78+I79+I80+I81</f>
        <v>1143856.3999999999</v>
      </c>
      <c r="J77" s="8">
        <f t="shared" si="77"/>
        <v>0</v>
      </c>
      <c r="K77" s="8">
        <f t="shared" si="77"/>
        <v>0</v>
      </c>
      <c r="L77" s="8">
        <f t="shared" ref="L77:M77" si="78">L78+L79+L80+L81</f>
        <v>0</v>
      </c>
      <c r="M77" s="8">
        <f t="shared" si="78"/>
        <v>0</v>
      </c>
      <c r="N77" s="72" t="s">
        <v>93</v>
      </c>
      <c r="O77" s="52" t="s">
        <v>197</v>
      </c>
      <c r="P77" s="55">
        <f t="shared" ref="P77" si="79">R77+T77+V77</f>
        <v>1120</v>
      </c>
      <c r="Q77" s="55">
        <f t="shared" ref="Q77" si="80">S77+U77+W77</f>
        <v>1120</v>
      </c>
      <c r="R77" s="55">
        <v>1120</v>
      </c>
      <c r="S77" s="55">
        <v>1120</v>
      </c>
      <c r="T77" s="55">
        <v>0</v>
      </c>
      <c r="U77" s="55">
        <v>0</v>
      </c>
      <c r="V77" s="55">
        <v>0</v>
      </c>
      <c r="W77" s="55">
        <v>0</v>
      </c>
    </row>
    <row r="78" spans="1:23" ht="15" customHeight="1">
      <c r="A78" s="124"/>
      <c r="B78" s="133"/>
      <c r="C78" s="61"/>
      <c r="D78" s="87"/>
      <c r="E78" s="3" t="s">
        <v>21</v>
      </c>
      <c r="F78" s="8">
        <f t="shared" ref="F78:G81" si="81">H78+J:J+L78</f>
        <v>534028.19999999995</v>
      </c>
      <c r="G78" s="8">
        <f t="shared" si="81"/>
        <v>534028.19999999995</v>
      </c>
      <c r="H78" s="9">
        <v>534028.19999999995</v>
      </c>
      <c r="I78" s="9">
        <v>534028.19999999995</v>
      </c>
      <c r="J78" s="9">
        <v>0</v>
      </c>
      <c r="K78" s="9">
        <v>0</v>
      </c>
      <c r="L78" s="9">
        <v>0</v>
      </c>
      <c r="M78" s="9">
        <v>0</v>
      </c>
      <c r="N78" s="73"/>
      <c r="O78" s="53"/>
      <c r="P78" s="58"/>
      <c r="Q78" s="58"/>
      <c r="R78" s="58"/>
      <c r="S78" s="58"/>
      <c r="T78" s="58"/>
      <c r="U78" s="58"/>
      <c r="V78" s="58"/>
      <c r="W78" s="58"/>
    </row>
    <row r="79" spans="1:23" ht="15" customHeight="1">
      <c r="A79" s="124"/>
      <c r="B79" s="133"/>
      <c r="C79" s="61"/>
      <c r="D79" s="87"/>
      <c r="E79" s="3" t="s">
        <v>22</v>
      </c>
      <c r="F79" s="8">
        <f t="shared" si="81"/>
        <v>609828.19999999995</v>
      </c>
      <c r="G79" s="8">
        <f t="shared" si="81"/>
        <v>609828.19999999995</v>
      </c>
      <c r="H79" s="9">
        <v>609828.19999999995</v>
      </c>
      <c r="I79" s="9">
        <v>609828.19999999995</v>
      </c>
      <c r="J79" s="9">
        <v>0</v>
      </c>
      <c r="K79" s="9">
        <v>0</v>
      </c>
      <c r="L79" s="9">
        <v>0</v>
      </c>
      <c r="M79" s="9">
        <v>0</v>
      </c>
      <c r="N79" s="73"/>
      <c r="O79" s="53"/>
      <c r="P79" s="58"/>
      <c r="Q79" s="58"/>
      <c r="R79" s="58"/>
      <c r="S79" s="58"/>
      <c r="T79" s="58"/>
      <c r="U79" s="58"/>
      <c r="V79" s="58"/>
      <c r="W79" s="58"/>
    </row>
    <row r="80" spans="1:23" ht="15" customHeight="1">
      <c r="A80" s="124"/>
      <c r="B80" s="133"/>
      <c r="C80" s="61"/>
      <c r="D80" s="87"/>
      <c r="E80" s="3" t="s">
        <v>23</v>
      </c>
      <c r="F80" s="8">
        <f t="shared" si="81"/>
        <v>0</v>
      </c>
      <c r="G80" s="8">
        <f t="shared" si="81"/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73"/>
      <c r="O80" s="53"/>
      <c r="P80" s="58"/>
      <c r="Q80" s="58"/>
      <c r="R80" s="58"/>
      <c r="S80" s="58"/>
      <c r="T80" s="58"/>
      <c r="U80" s="58"/>
      <c r="V80" s="58"/>
      <c r="W80" s="58"/>
    </row>
    <row r="81" spans="1:23" ht="45.75" customHeight="1">
      <c r="A81" s="125"/>
      <c r="B81" s="134"/>
      <c r="C81" s="68"/>
      <c r="D81" s="88"/>
      <c r="E81" s="3" t="s">
        <v>24</v>
      </c>
      <c r="F81" s="8">
        <f t="shared" si="81"/>
        <v>0</v>
      </c>
      <c r="G81" s="8">
        <f t="shared" si="81"/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74"/>
      <c r="O81" s="54"/>
      <c r="P81" s="59"/>
      <c r="Q81" s="59"/>
      <c r="R81" s="59"/>
      <c r="S81" s="59"/>
      <c r="T81" s="59"/>
      <c r="U81" s="59"/>
      <c r="V81" s="59"/>
      <c r="W81" s="59"/>
    </row>
    <row r="82" spans="1:23" ht="15" customHeight="1">
      <c r="A82" s="62" t="s">
        <v>64</v>
      </c>
      <c r="B82" s="132" t="s">
        <v>78</v>
      </c>
      <c r="C82" s="60" t="s">
        <v>200</v>
      </c>
      <c r="D82" s="86" t="s">
        <v>209</v>
      </c>
      <c r="E82" s="3" t="s">
        <v>19</v>
      </c>
      <c r="F82" s="8">
        <f>F83+F84+F85+F86</f>
        <v>194700.88999999998</v>
      </c>
      <c r="G82" s="8">
        <f t="shared" ref="G82:K82" si="82">G83+G84+G85+G86</f>
        <v>157966.25</v>
      </c>
      <c r="H82" s="8">
        <f>H83+H84+H85+H86</f>
        <v>194700.88999999998</v>
      </c>
      <c r="I82" s="8">
        <f>I83+I84+I85+I86</f>
        <v>157966.25</v>
      </c>
      <c r="J82" s="8">
        <f t="shared" si="82"/>
        <v>0</v>
      </c>
      <c r="K82" s="8">
        <f t="shared" si="82"/>
        <v>0</v>
      </c>
      <c r="L82" s="8">
        <f t="shared" ref="L82:M82" si="83">L83+L84+L85+L86</f>
        <v>0</v>
      </c>
      <c r="M82" s="8">
        <f t="shared" si="83"/>
        <v>0</v>
      </c>
      <c r="N82" s="72" t="s">
        <v>94</v>
      </c>
      <c r="O82" s="55" t="s">
        <v>197</v>
      </c>
      <c r="P82" s="55">
        <f t="shared" ref="P82" si="84">R82+T82+V82</f>
        <v>450</v>
      </c>
      <c r="Q82" s="55">
        <f t="shared" ref="Q82" si="85">S82+U82+W82</f>
        <v>450</v>
      </c>
      <c r="R82" s="55">
        <v>450</v>
      </c>
      <c r="S82" s="55">
        <v>450</v>
      </c>
      <c r="T82" s="55">
        <v>0</v>
      </c>
      <c r="U82" s="55">
        <v>0</v>
      </c>
      <c r="V82" s="55">
        <v>0</v>
      </c>
      <c r="W82" s="55">
        <v>0</v>
      </c>
    </row>
    <row r="83" spans="1:23" ht="15" customHeight="1">
      <c r="A83" s="124"/>
      <c r="B83" s="133"/>
      <c r="C83" s="61"/>
      <c r="D83" s="87"/>
      <c r="E83" s="3" t="s">
        <v>21</v>
      </c>
      <c r="F83" s="8">
        <f t="shared" ref="F83:G86" si="86">H83+J:J+L83</f>
        <v>6318.65</v>
      </c>
      <c r="G83" s="8">
        <f t="shared" si="86"/>
        <v>6318.65</v>
      </c>
      <c r="H83" s="9">
        <v>6318.65</v>
      </c>
      <c r="I83" s="9">
        <v>6318.65</v>
      </c>
      <c r="J83" s="9">
        <v>0</v>
      </c>
      <c r="K83" s="9">
        <v>0</v>
      </c>
      <c r="L83" s="9">
        <v>0</v>
      </c>
      <c r="M83" s="9">
        <v>0</v>
      </c>
      <c r="N83" s="73"/>
      <c r="O83" s="58"/>
      <c r="P83" s="58"/>
      <c r="Q83" s="58"/>
      <c r="R83" s="58"/>
      <c r="S83" s="58"/>
      <c r="T83" s="58"/>
      <c r="U83" s="58"/>
      <c r="V83" s="58"/>
      <c r="W83" s="58"/>
    </row>
    <row r="84" spans="1:23" ht="15" customHeight="1">
      <c r="A84" s="124"/>
      <c r="B84" s="133"/>
      <c r="C84" s="61"/>
      <c r="D84" s="87"/>
      <c r="E84" s="3" t="s">
        <v>22</v>
      </c>
      <c r="F84" s="8">
        <f t="shared" si="86"/>
        <v>188382.24</v>
      </c>
      <c r="G84" s="8">
        <f t="shared" si="86"/>
        <v>151647.6</v>
      </c>
      <c r="H84" s="9">
        <v>188382.24</v>
      </c>
      <c r="I84" s="9">
        <v>151647.6</v>
      </c>
      <c r="J84" s="9">
        <v>0</v>
      </c>
      <c r="K84" s="9">
        <v>0</v>
      </c>
      <c r="L84" s="9">
        <v>0</v>
      </c>
      <c r="M84" s="9">
        <v>0</v>
      </c>
      <c r="N84" s="73"/>
      <c r="O84" s="58"/>
      <c r="P84" s="58"/>
      <c r="Q84" s="58"/>
      <c r="R84" s="58"/>
      <c r="S84" s="58"/>
      <c r="T84" s="58"/>
      <c r="U84" s="58"/>
      <c r="V84" s="58"/>
      <c r="W84" s="58"/>
    </row>
    <row r="85" spans="1:23" ht="15" customHeight="1">
      <c r="A85" s="124"/>
      <c r="B85" s="133"/>
      <c r="C85" s="61"/>
      <c r="D85" s="87"/>
      <c r="E85" s="3" t="s">
        <v>23</v>
      </c>
      <c r="F85" s="8">
        <f t="shared" si="86"/>
        <v>0</v>
      </c>
      <c r="G85" s="8">
        <f t="shared" si="86"/>
        <v>0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73"/>
      <c r="O85" s="58"/>
      <c r="P85" s="58"/>
      <c r="Q85" s="58"/>
      <c r="R85" s="58"/>
      <c r="S85" s="58"/>
      <c r="T85" s="58"/>
      <c r="U85" s="58"/>
      <c r="V85" s="58"/>
      <c r="W85" s="58"/>
    </row>
    <row r="86" spans="1:23" ht="15" customHeight="1">
      <c r="A86" s="125"/>
      <c r="B86" s="134"/>
      <c r="C86" s="68"/>
      <c r="D86" s="88"/>
      <c r="E86" s="3" t="s">
        <v>24</v>
      </c>
      <c r="F86" s="8">
        <f t="shared" si="86"/>
        <v>0</v>
      </c>
      <c r="G86" s="8">
        <f t="shared" si="86"/>
        <v>0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74"/>
      <c r="O86" s="59"/>
      <c r="P86" s="59"/>
      <c r="Q86" s="59"/>
      <c r="R86" s="59"/>
      <c r="S86" s="59"/>
      <c r="T86" s="59"/>
      <c r="U86" s="59"/>
      <c r="V86" s="59"/>
      <c r="W86" s="59"/>
    </row>
    <row r="87" spans="1:23" ht="15" customHeight="1">
      <c r="A87" s="62" t="s">
        <v>65</v>
      </c>
      <c r="B87" s="132" t="s">
        <v>79</v>
      </c>
      <c r="C87" s="60" t="s">
        <v>200</v>
      </c>
      <c r="D87" s="86" t="s">
        <v>210</v>
      </c>
      <c r="E87" s="3" t="s">
        <v>19</v>
      </c>
      <c r="F87" s="8">
        <f>F88+F89+F90+F91</f>
        <v>72103.92</v>
      </c>
      <c r="G87" s="8">
        <f t="shared" ref="G87:K87" si="87">G88+G89+G90+G91</f>
        <v>69677.789999999994</v>
      </c>
      <c r="H87" s="8">
        <f>H88+H89+H90+H91</f>
        <v>72103.92</v>
      </c>
      <c r="I87" s="8">
        <f>I88+I89+I90+I91</f>
        <v>69677.789999999994</v>
      </c>
      <c r="J87" s="8">
        <f t="shared" si="87"/>
        <v>0</v>
      </c>
      <c r="K87" s="8">
        <f t="shared" si="87"/>
        <v>0</v>
      </c>
      <c r="L87" s="8">
        <f t="shared" ref="L87:M87" si="88">L88+L89+L90+L91</f>
        <v>0</v>
      </c>
      <c r="M87" s="8">
        <f t="shared" si="88"/>
        <v>0</v>
      </c>
      <c r="N87" s="72" t="s">
        <v>94</v>
      </c>
      <c r="O87" s="55" t="s">
        <v>197</v>
      </c>
      <c r="P87" s="55">
        <f t="shared" ref="P87" si="89">R87+T87+V87</f>
        <v>450</v>
      </c>
      <c r="Q87" s="55">
        <f t="shared" ref="Q87" si="90">S87+U87+W87</f>
        <v>500</v>
      </c>
      <c r="R87" s="55">
        <v>450</v>
      </c>
      <c r="S87" s="55">
        <v>500</v>
      </c>
      <c r="T87" s="55">
        <v>0</v>
      </c>
      <c r="U87" s="55">
        <v>0</v>
      </c>
      <c r="V87" s="55">
        <v>0</v>
      </c>
      <c r="W87" s="55">
        <v>0</v>
      </c>
    </row>
    <row r="88" spans="1:23" ht="15" customHeight="1">
      <c r="A88" s="124"/>
      <c r="B88" s="133"/>
      <c r="C88" s="61"/>
      <c r="D88" s="87"/>
      <c r="E88" s="3" t="s">
        <v>21</v>
      </c>
      <c r="F88" s="8">
        <f t="shared" ref="F88:G91" si="91">H88+J:J+L88</f>
        <v>2787.12</v>
      </c>
      <c r="G88" s="8">
        <f t="shared" si="91"/>
        <v>2787.12</v>
      </c>
      <c r="H88" s="9">
        <v>2787.12</v>
      </c>
      <c r="I88" s="9">
        <v>2787.12</v>
      </c>
      <c r="J88" s="9">
        <v>0</v>
      </c>
      <c r="K88" s="9">
        <v>0</v>
      </c>
      <c r="L88" s="9">
        <v>0</v>
      </c>
      <c r="M88" s="9">
        <v>0</v>
      </c>
      <c r="N88" s="73"/>
      <c r="O88" s="58"/>
      <c r="P88" s="58"/>
      <c r="Q88" s="58"/>
      <c r="R88" s="58"/>
      <c r="S88" s="58"/>
      <c r="T88" s="58"/>
      <c r="U88" s="58"/>
      <c r="V88" s="58"/>
      <c r="W88" s="58"/>
    </row>
    <row r="89" spans="1:23" ht="15" customHeight="1">
      <c r="A89" s="124"/>
      <c r="B89" s="133"/>
      <c r="C89" s="61"/>
      <c r="D89" s="87"/>
      <c r="E89" s="3" t="s">
        <v>22</v>
      </c>
      <c r="F89" s="8">
        <f t="shared" si="91"/>
        <v>69316.800000000003</v>
      </c>
      <c r="G89" s="8">
        <f t="shared" si="91"/>
        <v>66890.67</v>
      </c>
      <c r="H89" s="9">
        <v>69316.800000000003</v>
      </c>
      <c r="I89" s="9">
        <v>66890.67</v>
      </c>
      <c r="J89" s="9">
        <v>0</v>
      </c>
      <c r="K89" s="9">
        <v>0</v>
      </c>
      <c r="L89" s="9">
        <v>0</v>
      </c>
      <c r="M89" s="9">
        <v>0</v>
      </c>
      <c r="N89" s="73"/>
      <c r="O89" s="58"/>
      <c r="P89" s="58"/>
      <c r="Q89" s="58"/>
      <c r="R89" s="58"/>
      <c r="S89" s="58"/>
      <c r="T89" s="58"/>
      <c r="U89" s="58"/>
      <c r="V89" s="58"/>
      <c r="W89" s="58"/>
    </row>
    <row r="90" spans="1:23" ht="15" customHeight="1">
      <c r="A90" s="124"/>
      <c r="B90" s="133"/>
      <c r="C90" s="61"/>
      <c r="D90" s="87"/>
      <c r="E90" s="3" t="s">
        <v>23</v>
      </c>
      <c r="F90" s="8">
        <f t="shared" si="91"/>
        <v>0</v>
      </c>
      <c r="G90" s="8">
        <f t="shared" si="91"/>
        <v>0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73"/>
      <c r="O90" s="58"/>
      <c r="P90" s="58"/>
      <c r="Q90" s="58"/>
      <c r="R90" s="58"/>
      <c r="S90" s="58"/>
      <c r="T90" s="58"/>
      <c r="U90" s="58"/>
      <c r="V90" s="58"/>
      <c r="W90" s="58"/>
    </row>
    <row r="91" spans="1:23" ht="23.25" customHeight="1">
      <c r="A91" s="125"/>
      <c r="B91" s="134"/>
      <c r="C91" s="68"/>
      <c r="D91" s="88"/>
      <c r="E91" s="3" t="s">
        <v>24</v>
      </c>
      <c r="F91" s="8">
        <f t="shared" si="91"/>
        <v>0</v>
      </c>
      <c r="G91" s="8">
        <f t="shared" si="91"/>
        <v>0</v>
      </c>
      <c r="H91" s="9">
        <v>0</v>
      </c>
      <c r="I91" s="9">
        <v>0</v>
      </c>
      <c r="J91" s="9">
        <v>0</v>
      </c>
      <c r="K91" s="9">
        <v>0</v>
      </c>
      <c r="L91" s="9">
        <v>0</v>
      </c>
      <c r="M91" s="9">
        <v>0</v>
      </c>
      <c r="N91" s="74"/>
      <c r="O91" s="59"/>
      <c r="P91" s="59"/>
      <c r="Q91" s="59"/>
      <c r="R91" s="59"/>
      <c r="S91" s="59"/>
      <c r="T91" s="59"/>
      <c r="U91" s="59"/>
      <c r="V91" s="59"/>
      <c r="W91" s="59"/>
    </row>
    <row r="92" spans="1:23" ht="15" customHeight="1">
      <c r="A92" s="62" t="s">
        <v>66</v>
      </c>
      <c r="B92" s="132" t="s">
        <v>80</v>
      </c>
      <c r="C92" s="60" t="s">
        <v>200</v>
      </c>
      <c r="D92" s="86" t="s">
        <v>211</v>
      </c>
      <c r="E92" s="3" t="s">
        <v>19</v>
      </c>
      <c r="F92" s="8">
        <f>F93+F94+F95+F96</f>
        <v>72103.92</v>
      </c>
      <c r="G92" s="8">
        <f t="shared" ref="G92:K92" si="92">G93+G94+G95+G96</f>
        <v>69677.789999999994</v>
      </c>
      <c r="H92" s="8">
        <f>H93+H94+H95+H96</f>
        <v>72103.92</v>
      </c>
      <c r="I92" s="8">
        <f>I93+I94+I95+I96</f>
        <v>69677.789999999994</v>
      </c>
      <c r="J92" s="8">
        <f t="shared" si="92"/>
        <v>0</v>
      </c>
      <c r="K92" s="8">
        <f t="shared" si="92"/>
        <v>0</v>
      </c>
      <c r="L92" s="8">
        <f t="shared" ref="L92:M92" si="93">L93+L94+L95+L96</f>
        <v>0</v>
      </c>
      <c r="M92" s="8">
        <f t="shared" si="93"/>
        <v>0</v>
      </c>
      <c r="N92" s="72" t="s">
        <v>94</v>
      </c>
      <c r="O92" s="55" t="s">
        <v>197</v>
      </c>
      <c r="P92" s="55">
        <f t="shared" ref="P92" si="94">R92+T92+V92</f>
        <v>450</v>
      </c>
      <c r="Q92" s="55">
        <f t="shared" ref="Q92" si="95">S92+U92+W92</f>
        <v>500</v>
      </c>
      <c r="R92" s="55">
        <v>450</v>
      </c>
      <c r="S92" s="55">
        <v>500</v>
      </c>
      <c r="T92" s="55">
        <v>0</v>
      </c>
      <c r="U92" s="55">
        <v>0</v>
      </c>
      <c r="V92" s="55">
        <v>0</v>
      </c>
      <c r="W92" s="55">
        <v>0</v>
      </c>
    </row>
    <row r="93" spans="1:23" ht="15" customHeight="1">
      <c r="A93" s="124"/>
      <c r="B93" s="133"/>
      <c r="C93" s="61"/>
      <c r="D93" s="87"/>
      <c r="E93" s="3" t="s">
        <v>21</v>
      </c>
      <c r="F93" s="8">
        <f t="shared" ref="F93:G96" si="96">H93+J:J+L93</f>
        <v>2787.12</v>
      </c>
      <c r="G93" s="8">
        <f t="shared" si="96"/>
        <v>2787.12</v>
      </c>
      <c r="H93" s="9">
        <v>2787.12</v>
      </c>
      <c r="I93" s="9">
        <v>2787.12</v>
      </c>
      <c r="J93" s="9">
        <v>0</v>
      </c>
      <c r="K93" s="9">
        <v>0</v>
      </c>
      <c r="L93" s="9">
        <v>0</v>
      </c>
      <c r="M93" s="9">
        <v>0</v>
      </c>
      <c r="N93" s="73"/>
      <c r="O93" s="58"/>
      <c r="P93" s="58"/>
      <c r="Q93" s="58"/>
      <c r="R93" s="58"/>
      <c r="S93" s="58"/>
      <c r="T93" s="58"/>
      <c r="U93" s="58"/>
      <c r="V93" s="58"/>
      <c r="W93" s="58"/>
    </row>
    <row r="94" spans="1:23" ht="15" customHeight="1">
      <c r="A94" s="124"/>
      <c r="B94" s="133"/>
      <c r="C94" s="61"/>
      <c r="D94" s="87"/>
      <c r="E94" s="3" t="s">
        <v>22</v>
      </c>
      <c r="F94" s="8">
        <f t="shared" si="96"/>
        <v>69316.800000000003</v>
      </c>
      <c r="G94" s="8">
        <f t="shared" si="96"/>
        <v>66890.67</v>
      </c>
      <c r="H94" s="9">
        <v>69316.800000000003</v>
      </c>
      <c r="I94" s="9">
        <v>66890.67</v>
      </c>
      <c r="J94" s="9">
        <v>0</v>
      </c>
      <c r="K94" s="9">
        <v>0</v>
      </c>
      <c r="L94" s="9">
        <v>0</v>
      </c>
      <c r="M94" s="9">
        <v>0</v>
      </c>
      <c r="N94" s="73"/>
      <c r="O94" s="58"/>
      <c r="P94" s="58"/>
      <c r="Q94" s="58"/>
      <c r="R94" s="58"/>
      <c r="S94" s="58"/>
      <c r="T94" s="58"/>
      <c r="U94" s="58"/>
      <c r="V94" s="58"/>
      <c r="W94" s="58"/>
    </row>
    <row r="95" spans="1:23" ht="15" customHeight="1">
      <c r="A95" s="124"/>
      <c r="B95" s="133"/>
      <c r="C95" s="61"/>
      <c r="D95" s="87"/>
      <c r="E95" s="3" t="s">
        <v>23</v>
      </c>
      <c r="F95" s="8">
        <f t="shared" si="96"/>
        <v>0</v>
      </c>
      <c r="G95" s="8">
        <f t="shared" si="96"/>
        <v>0</v>
      </c>
      <c r="H95" s="9">
        <v>0</v>
      </c>
      <c r="I95" s="9">
        <v>0</v>
      </c>
      <c r="J95" s="9">
        <v>0</v>
      </c>
      <c r="K95" s="9">
        <v>0</v>
      </c>
      <c r="L95" s="9">
        <v>0</v>
      </c>
      <c r="M95" s="9">
        <v>0</v>
      </c>
      <c r="N95" s="73"/>
      <c r="O95" s="58"/>
      <c r="P95" s="58"/>
      <c r="Q95" s="58"/>
      <c r="R95" s="58"/>
      <c r="S95" s="58"/>
      <c r="T95" s="58"/>
      <c r="U95" s="58"/>
      <c r="V95" s="58"/>
      <c r="W95" s="58"/>
    </row>
    <row r="96" spans="1:23" ht="19.5" customHeight="1">
      <c r="A96" s="125"/>
      <c r="B96" s="134"/>
      <c r="C96" s="68"/>
      <c r="D96" s="88"/>
      <c r="E96" s="3" t="s">
        <v>24</v>
      </c>
      <c r="F96" s="8">
        <f t="shared" si="96"/>
        <v>0</v>
      </c>
      <c r="G96" s="8">
        <f t="shared" si="96"/>
        <v>0</v>
      </c>
      <c r="H96" s="9">
        <v>0</v>
      </c>
      <c r="I96" s="9">
        <v>0</v>
      </c>
      <c r="J96" s="9">
        <v>0</v>
      </c>
      <c r="K96" s="9">
        <v>0</v>
      </c>
      <c r="L96" s="9">
        <v>0</v>
      </c>
      <c r="M96" s="9">
        <v>0</v>
      </c>
      <c r="N96" s="74"/>
      <c r="O96" s="59"/>
      <c r="P96" s="59"/>
      <c r="Q96" s="59"/>
      <c r="R96" s="59"/>
      <c r="S96" s="59"/>
      <c r="T96" s="59"/>
      <c r="U96" s="59"/>
      <c r="V96" s="59"/>
      <c r="W96" s="59"/>
    </row>
    <row r="97" spans="1:23" ht="15" customHeight="1">
      <c r="A97" s="62" t="s">
        <v>67</v>
      </c>
      <c r="B97" s="132" t="s">
        <v>81</v>
      </c>
      <c r="C97" s="60" t="s">
        <v>200</v>
      </c>
      <c r="D97" s="86" t="s">
        <v>212</v>
      </c>
      <c r="E97" s="3" t="s">
        <v>19</v>
      </c>
      <c r="F97" s="8">
        <f>F98+F99+F100+F101</f>
        <v>380000</v>
      </c>
      <c r="G97" s="8">
        <f t="shared" ref="G97:K97" si="97">G98+G99+G100+G101</f>
        <v>380000</v>
      </c>
      <c r="H97" s="8">
        <f>H98+H99+H100+H101</f>
        <v>0</v>
      </c>
      <c r="I97" s="8">
        <f>I98+I99+I100+I101</f>
        <v>0</v>
      </c>
      <c r="J97" s="8">
        <f t="shared" si="97"/>
        <v>380000</v>
      </c>
      <c r="K97" s="8">
        <f t="shared" si="97"/>
        <v>380000</v>
      </c>
      <c r="L97" s="8">
        <f t="shared" ref="L97:M97" si="98">L98+L99+L100+L101</f>
        <v>0</v>
      </c>
      <c r="M97" s="8">
        <f t="shared" si="98"/>
        <v>0</v>
      </c>
      <c r="N97" s="72" t="s">
        <v>91</v>
      </c>
      <c r="O97" s="55" t="s">
        <v>44</v>
      </c>
      <c r="P97" s="55">
        <f t="shared" ref="P97" si="99">R97+T97+V97</f>
        <v>1</v>
      </c>
      <c r="Q97" s="55">
        <f t="shared" ref="Q97" si="100">S97+U97+W97</f>
        <v>1</v>
      </c>
      <c r="R97" s="55">
        <v>0</v>
      </c>
      <c r="S97" s="55">
        <v>0</v>
      </c>
      <c r="T97" s="55">
        <v>1</v>
      </c>
      <c r="U97" s="55">
        <v>1</v>
      </c>
      <c r="V97" s="55">
        <v>0</v>
      </c>
      <c r="W97" s="55">
        <v>0</v>
      </c>
    </row>
    <row r="98" spans="1:23" ht="15" customHeight="1">
      <c r="A98" s="124"/>
      <c r="B98" s="133"/>
      <c r="C98" s="61"/>
      <c r="D98" s="87"/>
      <c r="E98" s="3" t="s">
        <v>21</v>
      </c>
      <c r="F98" s="8">
        <f t="shared" ref="F98:G101" si="101">H98+J:J+L98</f>
        <v>15200</v>
      </c>
      <c r="G98" s="8">
        <f t="shared" si="101"/>
        <v>15200</v>
      </c>
      <c r="H98" s="9">
        <v>0</v>
      </c>
      <c r="I98" s="9">
        <v>0</v>
      </c>
      <c r="J98" s="9">
        <v>15200</v>
      </c>
      <c r="K98" s="9">
        <v>15200</v>
      </c>
      <c r="L98" s="9">
        <v>0</v>
      </c>
      <c r="M98" s="9">
        <v>0</v>
      </c>
      <c r="N98" s="73"/>
      <c r="O98" s="58"/>
      <c r="P98" s="58"/>
      <c r="Q98" s="58"/>
      <c r="R98" s="58"/>
      <c r="S98" s="58"/>
      <c r="T98" s="58"/>
      <c r="U98" s="58"/>
      <c r="V98" s="58"/>
      <c r="W98" s="58"/>
    </row>
    <row r="99" spans="1:23" ht="15" customHeight="1">
      <c r="A99" s="124"/>
      <c r="B99" s="133"/>
      <c r="C99" s="61"/>
      <c r="D99" s="87"/>
      <c r="E99" s="3" t="s">
        <v>22</v>
      </c>
      <c r="F99" s="8">
        <f t="shared" si="101"/>
        <v>364800</v>
      </c>
      <c r="G99" s="8">
        <f t="shared" si="101"/>
        <v>364800</v>
      </c>
      <c r="H99" s="9">
        <v>0</v>
      </c>
      <c r="I99" s="9">
        <v>0</v>
      </c>
      <c r="J99" s="9">
        <v>364800</v>
      </c>
      <c r="K99" s="9">
        <v>364800</v>
      </c>
      <c r="L99" s="9">
        <v>0</v>
      </c>
      <c r="M99" s="9">
        <v>0</v>
      </c>
      <c r="N99" s="73"/>
      <c r="O99" s="58"/>
      <c r="P99" s="58"/>
      <c r="Q99" s="58"/>
      <c r="R99" s="58"/>
      <c r="S99" s="58"/>
      <c r="T99" s="58"/>
      <c r="U99" s="58"/>
      <c r="V99" s="58"/>
      <c r="W99" s="58"/>
    </row>
    <row r="100" spans="1:23" ht="15" customHeight="1">
      <c r="A100" s="124"/>
      <c r="B100" s="133"/>
      <c r="C100" s="61"/>
      <c r="D100" s="87"/>
      <c r="E100" s="3" t="s">
        <v>23</v>
      </c>
      <c r="F100" s="8">
        <f t="shared" si="101"/>
        <v>0</v>
      </c>
      <c r="G100" s="8">
        <f t="shared" si="101"/>
        <v>0</v>
      </c>
      <c r="H100" s="9">
        <v>0</v>
      </c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73"/>
      <c r="O100" s="58"/>
      <c r="P100" s="58"/>
      <c r="Q100" s="58"/>
      <c r="R100" s="58"/>
      <c r="S100" s="58"/>
      <c r="T100" s="58"/>
      <c r="U100" s="58"/>
      <c r="V100" s="58"/>
      <c r="W100" s="58"/>
    </row>
    <row r="101" spans="1:23" ht="58.5" customHeight="1">
      <c r="A101" s="125"/>
      <c r="B101" s="134"/>
      <c r="C101" s="68"/>
      <c r="D101" s="88"/>
      <c r="E101" s="3" t="s">
        <v>24</v>
      </c>
      <c r="F101" s="8">
        <f t="shared" si="101"/>
        <v>0</v>
      </c>
      <c r="G101" s="8">
        <f t="shared" si="101"/>
        <v>0</v>
      </c>
      <c r="H101" s="9">
        <v>0</v>
      </c>
      <c r="I101" s="9">
        <v>0</v>
      </c>
      <c r="J101" s="9">
        <v>0</v>
      </c>
      <c r="K101" s="9">
        <v>0</v>
      </c>
      <c r="L101" s="9">
        <v>0</v>
      </c>
      <c r="M101" s="9">
        <v>0</v>
      </c>
      <c r="N101" s="74"/>
      <c r="O101" s="59"/>
      <c r="P101" s="59"/>
      <c r="Q101" s="59"/>
      <c r="R101" s="59"/>
      <c r="S101" s="59"/>
      <c r="T101" s="59"/>
      <c r="U101" s="59"/>
      <c r="V101" s="59"/>
      <c r="W101" s="59"/>
    </row>
    <row r="102" spans="1:23" ht="27.75" customHeight="1">
      <c r="A102" s="62" t="s">
        <v>68</v>
      </c>
      <c r="B102" s="132" t="s">
        <v>259</v>
      </c>
      <c r="C102" s="60" t="s">
        <v>200</v>
      </c>
      <c r="D102" s="86" t="s">
        <v>213</v>
      </c>
      <c r="E102" s="3" t="s">
        <v>19</v>
      </c>
      <c r="F102" s="8">
        <f>F103+F104+F105+F106</f>
        <v>379860</v>
      </c>
      <c r="G102" s="8">
        <f t="shared" ref="G102:K102" si="102">G103+G104+G105+G106</f>
        <v>379860</v>
      </c>
      <c r="H102" s="8">
        <f>H103+H104+H105+H106</f>
        <v>0</v>
      </c>
      <c r="I102" s="8">
        <f>I103+I104+I105+I106</f>
        <v>0</v>
      </c>
      <c r="J102" s="8">
        <f t="shared" si="102"/>
        <v>379860</v>
      </c>
      <c r="K102" s="8">
        <f t="shared" si="102"/>
        <v>379860</v>
      </c>
      <c r="L102" s="8">
        <v>0</v>
      </c>
      <c r="M102" s="8">
        <v>0</v>
      </c>
      <c r="N102" s="72" t="s">
        <v>91</v>
      </c>
      <c r="O102" s="52" t="s">
        <v>44</v>
      </c>
      <c r="P102" s="55">
        <f t="shared" ref="P102" si="103">R102+T102+V102</f>
        <v>1</v>
      </c>
      <c r="Q102" s="55">
        <f t="shared" ref="Q102" si="104">S102+U102+W102</f>
        <v>1</v>
      </c>
      <c r="R102" s="55">
        <v>0</v>
      </c>
      <c r="S102" s="55">
        <v>0</v>
      </c>
      <c r="T102" s="55">
        <v>1</v>
      </c>
      <c r="U102" s="55">
        <v>1</v>
      </c>
      <c r="V102" s="55">
        <v>0</v>
      </c>
      <c r="W102" s="55">
        <v>0</v>
      </c>
    </row>
    <row r="103" spans="1:23" ht="24" customHeight="1">
      <c r="A103" s="124"/>
      <c r="B103" s="133"/>
      <c r="C103" s="61"/>
      <c r="D103" s="87"/>
      <c r="E103" s="3" t="s">
        <v>21</v>
      </c>
      <c r="F103" s="8">
        <f t="shared" ref="F103:G106" si="105">H103+J:J+L103</f>
        <v>15194.4</v>
      </c>
      <c r="G103" s="8">
        <f t="shared" si="105"/>
        <v>15194.4</v>
      </c>
      <c r="H103" s="9">
        <v>0</v>
      </c>
      <c r="I103" s="9">
        <v>0</v>
      </c>
      <c r="J103" s="9">
        <v>15194.4</v>
      </c>
      <c r="K103" s="9">
        <v>15194.4</v>
      </c>
      <c r="L103" s="9">
        <v>0</v>
      </c>
      <c r="M103" s="9">
        <v>0</v>
      </c>
      <c r="N103" s="73"/>
      <c r="O103" s="53"/>
      <c r="P103" s="58"/>
      <c r="Q103" s="58"/>
      <c r="R103" s="58"/>
      <c r="S103" s="58"/>
      <c r="T103" s="58"/>
      <c r="U103" s="58"/>
      <c r="V103" s="58"/>
      <c r="W103" s="58"/>
    </row>
    <row r="104" spans="1:23" ht="27" customHeight="1">
      <c r="A104" s="124"/>
      <c r="B104" s="133"/>
      <c r="C104" s="61"/>
      <c r="D104" s="87"/>
      <c r="E104" s="3" t="s">
        <v>22</v>
      </c>
      <c r="F104" s="8">
        <f t="shared" si="105"/>
        <v>364665.59999999998</v>
      </c>
      <c r="G104" s="8">
        <f t="shared" si="105"/>
        <v>364665.59999999998</v>
      </c>
      <c r="H104" s="9">
        <v>0</v>
      </c>
      <c r="I104" s="9">
        <v>0</v>
      </c>
      <c r="J104" s="9">
        <v>364665.59999999998</v>
      </c>
      <c r="K104" s="9">
        <v>364665.59999999998</v>
      </c>
      <c r="L104" s="9">
        <v>0</v>
      </c>
      <c r="M104" s="9">
        <v>0</v>
      </c>
      <c r="N104" s="73"/>
      <c r="O104" s="53"/>
      <c r="P104" s="58"/>
      <c r="Q104" s="58"/>
      <c r="R104" s="58"/>
      <c r="S104" s="58"/>
      <c r="T104" s="58"/>
      <c r="U104" s="58"/>
      <c r="V104" s="58"/>
      <c r="W104" s="58"/>
    </row>
    <row r="105" spans="1:23" ht="24.75" customHeight="1">
      <c r="A105" s="124"/>
      <c r="B105" s="133"/>
      <c r="C105" s="61"/>
      <c r="D105" s="87"/>
      <c r="E105" s="3" t="s">
        <v>23</v>
      </c>
      <c r="F105" s="8">
        <f t="shared" si="105"/>
        <v>0</v>
      </c>
      <c r="G105" s="8">
        <f t="shared" si="105"/>
        <v>0</v>
      </c>
      <c r="H105" s="9">
        <v>0</v>
      </c>
      <c r="I105" s="9">
        <v>0</v>
      </c>
      <c r="J105" s="9">
        <v>0</v>
      </c>
      <c r="K105" s="9">
        <v>0</v>
      </c>
      <c r="L105" s="9">
        <v>0</v>
      </c>
      <c r="M105" s="9">
        <v>0</v>
      </c>
      <c r="N105" s="73"/>
      <c r="O105" s="53"/>
      <c r="P105" s="58"/>
      <c r="Q105" s="58"/>
      <c r="R105" s="58"/>
      <c r="S105" s="58"/>
      <c r="T105" s="58"/>
      <c r="U105" s="58"/>
      <c r="V105" s="58"/>
      <c r="W105" s="58"/>
    </row>
    <row r="106" spans="1:23" ht="15" customHeight="1">
      <c r="A106" s="125"/>
      <c r="B106" s="134"/>
      <c r="C106" s="68"/>
      <c r="D106" s="88"/>
      <c r="E106" s="3" t="s">
        <v>24</v>
      </c>
      <c r="F106" s="8">
        <f t="shared" si="105"/>
        <v>0</v>
      </c>
      <c r="G106" s="8">
        <f t="shared" si="105"/>
        <v>0</v>
      </c>
      <c r="H106" s="9">
        <v>0</v>
      </c>
      <c r="I106" s="9">
        <v>0</v>
      </c>
      <c r="J106" s="9">
        <v>0</v>
      </c>
      <c r="K106" s="9">
        <v>0</v>
      </c>
      <c r="L106" s="9">
        <v>0</v>
      </c>
      <c r="M106" s="9">
        <v>0</v>
      </c>
      <c r="N106" s="74"/>
      <c r="O106" s="54"/>
      <c r="P106" s="59"/>
      <c r="Q106" s="59"/>
      <c r="R106" s="59"/>
      <c r="S106" s="59"/>
      <c r="T106" s="59"/>
      <c r="U106" s="59"/>
      <c r="V106" s="59"/>
      <c r="W106" s="59"/>
    </row>
    <row r="107" spans="1:23" ht="32.25" customHeight="1">
      <c r="A107" s="62" t="s">
        <v>69</v>
      </c>
      <c r="B107" s="132" t="s">
        <v>260</v>
      </c>
      <c r="C107" s="60" t="s">
        <v>200</v>
      </c>
      <c r="D107" s="86" t="s">
        <v>208</v>
      </c>
      <c r="E107" s="3" t="s">
        <v>19</v>
      </c>
      <c r="F107" s="8">
        <f>F108+F109+F110+F111</f>
        <v>380000</v>
      </c>
      <c r="G107" s="8">
        <f t="shared" ref="G107:K107" si="106">G108+G109+G110+G111</f>
        <v>380000</v>
      </c>
      <c r="H107" s="8">
        <f>H108+H109+H110+H111</f>
        <v>0</v>
      </c>
      <c r="I107" s="8">
        <f>I108+I109+I110+I111</f>
        <v>0</v>
      </c>
      <c r="J107" s="8">
        <f t="shared" si="106"/>
        <v>380000</v>
      </c>
      <c r="K107" s="8">
        <f t="shared" si="106"/>
        <v>380000</v>
      </c>
      <c r="L107" s="8">
        <f t="shared" ref="L107:M107" si="107">L108+L109+L110+L111</f>
        <v>0</v>
      </c>
      <c r="M107" s="8">
        <f t="shared" si="107"/>
        <v>0</v>
      </c>
      <c r="N107" s="72" t="s">
        <v>91</v>
      </c>
      <c r="O107" s="52" t="s">
        <v>44</v>
      </c>
      <c r="P107" s="55">
        <f>R107+T107+V107</f>
        <v>1</v>
      </c>
      <c r="Q107" s="55">
        <f>S107+U107+W107</f>
        <v>1</v>
      </c>
      <c r="R107" s="55">
        <v>0</v>
      </c>
      <c r="S107" s="55">
        <v>0</v>
      </c>
      <c r="T107" s="55">
        <v>1</v>
      </c>
      <c r="U107" s="55">
        <v>1</v>
      </c>
      <c r="V107" s="55">
        <v>0</v>
      </c>
      <c r="W107" s="55">
        <v>0</v>
      </c>
    </row>
    <row r="108" spans="1:23" ht="27.75" customHeight="1">
      <c r="A108" s="124"/>
      <c r="B108" s="133"/>
      <c r="C108" s="61"/>
      <c r="D108" s="87"/>
      <c r="E108" s="3" t="s">
        <v>21</v>
      </c>
      <c r="F108" s="8">
        <f t="shared" ref="F108:G111" si="108">H108+J:J+L108</f>
        <v>57756.52</v>
      </c>
      <c r="G108" s="8">
        <f t="shared" si="108"/>
        <v>57756.52</v>
      </c>
      <c r="H108" s="9">
        <v>0</v>
      </c>
      <c r="I108" s="9">
        <v>0</v>
      </c>
      <c r="J108" s="9">
        <v>57756.52</v>
      </c>
      <c r="K108" s="9">
        <v>57756.52</v>
      </c>
      <c r="L108" s="9">
        <v>0</v>
      </c>
      <c r="M108" s="9">
        <v>0</v>
      </c>
      <c r="N108" s="73"/>
      <c r="O108" s="53"/>
      <c r="P108" s="58"/>
      <c r="Q108" s="58"/>
      <c r="R108" s="58"/>
      <c r="S108" s="58"/>
      <c r="T108" s="58"/>
      <c r="U108" s="58"/>
      <c r="V108" s="58"/>
      <c r="W108" s="58"/>
    </row>
    <row r="109" spans="1:23" ht="33.75" customHeight="1">
      <c r="A109" s="124"/>
      <c r="B109" s="133"/>
      <c r="C109" s="61"/>
      <c r="D109" s="87"/>
      <c r="E109" s="3" t="s">
        <v>22</v>
      </c>
      <c r="F109" s="8">
        <f t="shared" si="108"/>
        <v>322243.48</v>
      </c>
      <c r="G109" s="8">
        <f t="shared" si="108"/>
        <v>322243.48</v>
      </c>
      <c r="H109" s="9">
        <v>0</v>
      </c>
      <c r="I109" s="9">
        <v>0</v>
      </c>
      <c r="J109" s="9">
        <v>322243.48</v>
      </c>
      <c r="K109" s="9">
        <v>322243.48</v>
      </c>
      <c r="L109" s="9">
        <v>0</v>
      </c>
      <c r="M109" s="9">
        <v>0</v>
      </c>
      <c r="N109" s="73"/>
      <c r="O109" s="53"/>
      <c r="P109" s="58"/>
      <c r="Q109" s="58"/>
      <c r="R109" s="58"/>
      <c r="S109" s="58"/>
      <c r="T109" s="58"/>
      <c r="U109" s="58"/>
      <c r="V109" s="58"/>
      <c r="W109" s="58"/>
    </row>
    <row r="110" spans="1:23" ht="15" customHeight="1">
      <c r="A110" s="124"/>
      <c r="B110" s="133"/>
      <c r="C110" s="61"/>
      <c r="D110" s="87"/>
      <c r="E110" s="3" t="s">
        <v>23</v>
      </c>
      <c r="F110" s="8">
        <f t="shared" si="108"/>
        <v>0</v>
      </c>
      <c r="G110" s="8">
        <f t="shared" si="108"/>
        <v>0</v>
      </c>
      <c r="H110" s="9">
        <v>0</v>
      </c>
      <c r="I110" s="9">
        <v>0</v>
      </c>
      <c r="J110" s="9">
        <v>0</v>
      </c>
      <c r="K110" s="9">
        <v>0</v>
      </c>
      <c r="L110" s="9">
        <v>0</v>
      </c>
      <c r="M110" s="9">
        <v>0</v>
      </c>
      <c r="N110" s="73"/>
      <c r="O110" s="53"/>
      <c r="P110" s="58"/>
      <c r="Q110" s="58"/>
      <c r="R110" s="58"/>
      <c r="S110" s="58"/>
      <c r="T110" s="58"/>
      <c r="U110" s="58"/>
      <c r="V110" s="58"/>
      <c r="W110" s="58"/>
    </row>
    <row r="111" spans="1:23" ht="9" customHeight="1">
      <c r="A111" s="125"/>
      <c r="B111" s="134"/>
      <c r="C111" s="68"/>
      <c r="D111" s="88"/>
      <c r="E111" s="3" t="s">
        <v>24</v>
      </c>
      <c r="F111" s="8">
        <f t="shared" si="108"/>
        <v>0</v>
      </c>
      <c r="G111" s="8">
        <f t="shared" si="108"/>
        <v>0</v>
      </c>
      <c r="H111" s="9">
        <v>0</v>
      </c>
      <c r="I111" s="9">
        <v>0</v>
      </c>
      <c r="J111" s="9">
        <v>0</v>
      </c>
      <c r="K111" s="9">
        <v>0</v>
      </c>
      <c r="L111" s="9">
        <v>0</v>
      </c>
      <c r="M111" s="9">
        <v>0</v>
      </c>
      <c r="N111" s="74"/>
      <c r="O111" s="54"/>
      <c r="P111" s="59"/>
      <c r="Q111" s="59"/>
      <c r="R111" s="59"/>
      <c r="S111" s="59"/>
      <c r="T111" s="59"/>
      <c r="U111" s="59"/>
      <c r="V111" s="59"/>
      <c r="W111" s="59"/>
    </row>
    <row r="112" spans="1:23" ht="19.5" customHeight="1">
      <c r="A112" s="62" t="s">
        <v>70</v>
      </c>
      <c r="B112" s="132" t="s">
        <v>261</v>
      </c>
      <c r="C112" s="60" t="s">
        <v>200</v>
      </c>
      <c r="D112" s="86" t="s">
        <v>214</v>
      </c>
      <c r="E112" s="3" t="s">
        <v>19</v>
      </c>
      <c r="F112" s="8">
        <f>F113+F114+F115+F116</f>
        <v>379297</v>
      </c>
      <c r="G112" s="8">
        <f t="shared" ref="G112:K112" si="109">G113+G114+G115+G116</f>
        <v>379297</v>
      </c>
      <c r="H112" s="8">
        <f>H113+H114+H115+H116</f>
        <v>0</v>
      </c>
      <c r="I112" s="8">
        <f>I113+I114+I115+I116</f>
        <v>0</v>
      </c>
      <c r="J112" s="8">
        <f t="shared" si="109"/>
        <v>379297</v>
      </c>
      <c r="K112" s="8">
        <f t="shared" si="109"/>
        <v>379297</v>
      </c>
      <c r="L112" s="8">
        <f t="shared" ref="L112:M112" si="110">L113+L114+L115+L116</f>
        <v>0</v>
      </c>
      <c r="M112" s="8">
        <f t="shared" si="110"/>
        <v>0</v>
      </c>
      <c r="N112" s="72" t="s">
        <v>91</v>
      </c>
      <c r="O112" s="52" t="s">
        <v>44</v>
      </c>
      <c r="P112" s="55">
        <f t="shared" ref="P112" si="111">R112+T112+V112</f>
        <v>1</v>
      </c>
      <c r="Q112" s="55">
        <f t="shared" ref="Q112" si="112">S112+U112+W112</f>
        <v>1</v>
      </c>
      <c r="R112" s="55">
        <v>0</v>
      </c>
      <c r="S112" s="55">
        <v>0</v>
      </c>
      <c r="T112" s="55">
        <v>1</v>
      </c>
      <c r="U112" s="55">
        <v>1</v>
      </c>
      <c r="V112" s="55">
        <v>0</v>
      </c>
      <c r="W112" s="55">
        <v>0</v>
      </c>
    </row>
    <row r="113" spans="1:23" ht="24.75" customHeight="1">
      <c r="A113" s="124"/>
      <c r="B113" s="133"/>
      <c r="C113" s="61"/>
      <c r="D113" s="87"/>
      <c r="E113" s="3" t="s">
        <v>21</v>
      </c>
      <c r="F113" s="8">
        <f t="shared" ref="F113:G116" si="113">H113+J:J+L113</f>
        <v>15171.88</v>
      </c>
      <c r="G113" s="8">
        <f t="shared" si="113"/>
        <v>15171.88</v>
      </c>
      <c r="H113" s="9">
        <v>0</v>
      </c>
      <c r="I113" s="9">
        <v>0</v>
      </c>
      <c r="J113" s="9">
        <v>15171.88</v>
      </c>
      <c r="K113" s="9">
        <v>15171.88</v>
      </c>
      <c r="L113" s="9">
        <v>0</v>
      </c>
      <c r="M113" s="9">
        <v>0</v>
      </c>
      <c r="N113" s="73"/>
      <c r="O113" s="53"/>
      <c r="P113" s="58"/>
      <c r="Q113" s="58"/>
      <c r="R113" s="58"/>
      <c r="S113" s="58"/>
      <c r="T113" s="58"/>
      <c r="U113" s="58"/>
      <c r="V113" s="58"/>
      <c r="W113" s="58"/>
    </row>
    <row r="114" spans="1:23" ht="24" customHeight="1">
      <c r="A114" s="124"/>
      <c r="B114" s="133"/>
      <c r="C114" s="61"/>
      <c r="D114" s="87"/>
      <c r="E114" s="3" t="s">
        <v>22</v>
      </c>
      <c r="F114" s="8">
        <f t="shared" si="113"/>
        <v>364125.12</v>
      </c>
      <c r="G114" s="8">
        <f t="shared" si="113"/>
        <v>364125.12</v>
      </c>
      <c r="H114" s="9">
        <v>0</v>
      </c>
      <c r="I114" s="9">
        <v>0</v>
      </c>
      <c r="J114" s="9">
        <v>364125.12</v>
      </c>
      <c r="K114" s="9">
        <v>364125.12</v>
      </c>
      <c r="L114" s="9">
        <v>0</v>
      </c>
      <c r="M114" s="9">
        <v>0</v>
      </c>
      <c r="N114" s="73"/>
      <c r="O114" s="53"/>
      <c r="P114" s="58"/>
      <c r="Q114" s="58"/>
      <c r="R114" s="58"/>
      <c r="S114" s="58"/>
      <c r="T114" s="58"/>
      <c r="U114" s="58"/>
      <c r="V114" s="58"/>
      <c r="W114" s="58"/>
    </row>
    <row r="115" spans="1:23" ht="30.75" customHeight="1">
      <c r="A115" s="124"/>
      <c r="B115" s="133"/>
      <c r="C115" s="61"/>
      <c r="D115" s="87"/>
      <c r="E115" s="3" t="s">
        <v>23</v>
      </c>
      <c r="F115" s="8">
        <f t="shared" si="113"/>
        <v>0</v>
      </c>
      <c r="G115" s="8">
        <f t="shared" si="113"/>
        <v>0</v>
      </c>
      <c r="H115" s="9">
        <v>0</v>
      </c>
      <c r="I115" s="9">
        <v>0</v>
      </c>
      <c r="J115" s="9">
        <v>0</v>
      </c>
      <c r="K115" s="9">
        <v>0</v>
      </c>
      <c r="L115" s="9">
        <v>0</v>
      </c>
      <c r="M115" s="9">
        <v>0</v>
      </c>
      <c r="N115" s="73"/>
      <c r="O115" s="53"/>
      <c r="P115" s="58"/>
      <c r="Q115" s="58"/>
      <c r="R115" s="58"/>
      <c r="S115" s="58"/>
      <c r="T115" s="58"/>
      <c r="U115" s="58"/>
      <c r="V115" s="58"/>
      <c r="W115" s="58"/>
    </row>
    <row r="116" spans="1:23" ht="27.75" customHeight="1">
      <c r="A116" s="125"/>
      <c r="B116" s="134"/>
      <c r="C116" s="68"/>
      <c r="D116" s="88"/>
      <c r="E116" s="3" t="s">
        <v>24</v>
      </c>
      <c r="F116" s="8">
        <f t="shared" si="113"/>
        <v>0</v>
      </c>
      <c r="G116" s="8">
        <f t="shared" si="113"/>
        <v>0</v>
      </c>
      <c r="H116" s="9">
        <v>0</v>
      </c>
      <c r="I116" s="9">
        <v>0</v>
      </c>
      <c r="J116" s="9">
        <v>0</v>
      </c>
      <c r="K116" s="9">
        <v>0</v>
      </c>
      <c r="L116" s="9">
        <v>0</v>
      </c>
      <c r="M116" s="9">
        <v>0</v>
      </c>
      <c r="N116" s="74"/>
      <c r="O116" s="54"/>
      <c r="P116" s="59"/>
      <c r="Q116" s="59"/>
      <c r="R116" s="59"/>
      <c r="S116" s="59"/>
      <c r="T116" s="59"/>
      <c r="U116" s="59"/>
      <c r="V116" s="59"/>
      <c r="W116" s="59"/>
    </row>
    <row r="117" spans="1:23" ht="24" customHeight="1">
      <c r="A117" s="62" t="s">
        <v>71</v>
      </c>
      <c r="B117" s="132" t="s">
        <v>82</v>
      </c>
      <c r="C117" s="60" t="s">
        <v>200</v>
      </c>
      <c r="D117" s="86"/>
      <c r="E117" s="3" t="s">
        <v>19</v>
      </c>
      <c r="F117" s="8">
        <f>F118+F119+F120+F121</f>
        <v>471080</v>
      </c>
      <c r="G117" s="8">
        <f t="shared" ref="G117:K117" si="114">G118+G119+G120+G121</f>
        <v>471080</v>
      </c>
      <c r="H117" s="8">
        <f>H118+H119+H120+H121</f>
        <v>0</v>
      </c>
      <c r="I117" s="8">
        <f>I118+I119+I120+I121</f>
        <v>0</v>
      </c>
      <c r="J117" s="8">
        <f t="shared" si="114"/>
        <v>471080</v>
      </c>
      <c r="K117" s="8">
        <f t="shared" si="114"/>
        <v>471080</v>
      </c>
      <c r="L117" s="8">
        <f t="shared" ref="L117:M117" si="115">L118+L119+L120+L121</f>
        <v>0</v>
      </c>
      <c r="M117" s="8">
        <f t="shared" si="115"/>
        <v>0</v>
      </c>
      <c r="N117" s="72" t="s">
        <v>95</v>
      </c>
      <c r="O117" s="52" t="s">
        <v>45</v>
      </c>
      <c r="P117" s="98">
        <f>(R117+T117+V117)/3</f>
        <v>33.333333333333336</v>
      </c>
      <c r="Q117" s="98">
        <f>(S117+U117+W117)/3</f>
        <v>33.333333333333336</v>
      </c>
      <c r="R117" s="98">
        <v>0</v>
      </c>
      <c r="S117" s="98">
        <v>0</v>
      </c>
      <c r="T117" s="98">
        <v>100</v>
      </c>
      <c r="U117" s="98">
        <v>100</v>
      </c>
      <c r="V117" s="98">
        <v>0</v>
      </c>
      <c r="W117" s="98">
        <v>0</v>
      </c>
    </row>
    <row r="118" spans="1:23" ht="25.5" customHeight="1">
      <c r="A118" s="124"/>
      <c r="B118" s="133"/>
      <c r="C118" s="61"/>
      <c r="D118" s="87"/>
      <c r="E118" s="3" t="s">
        <v>21</v>
      </c>
      <c r="F118" s="8">
        <f t="shared" ref="F118:G121" si="116">H118+J:J+L118</f>
        <v>0</v>
      </c>
      <c r="G118" s="8">
        <f t="shared" si="116"/>
        <v>0</v>
      </c>
      <c r="H118" s="9">
        <v>0</v>
      </c>
      <c r="I118" s="9">
        <v>0</v>
      </c>
      <c r="J118" s="9">
        <v>0</v>
      </c>
      <c r="K118" s="9">
        <v>0</v>
      </c>
      <c r="L118" s="9">
        <v>0</v>
      </c>
      <c r="M118" s="9">
        <v>0</v>
      </c>
      <c r="N118" s="73"/>
      <c r="O118" s="53"/>
      <c r="P118" s="99"/>
      <c r="Q118" s="99"/>
      <c r="R118" s="99"/>
      <c r="S118" s="99"/>
      <c r="T118" s="99"/>
      <c r="U118" s="99"/>
      <c r="V118" s="99"/>
      <c r="W118" s="99"/>
    </row>
    <row r="119" spans="1:23" ht="22.5" customHeight="1">
      <c r="A119" s="124"/>
      <c r="B119" s="133"/>
      <c r="C119" s="61"/>
      <c r="D119" s="87"/>
      <c r="E119" s="3" t="s">
        <v>22</v>
      </c>
      <c r="F119" s="8">
        <f t="shared" si="116"/>
        <v>471080</v>
      </c>
      <c r="G119" s="8">
        <f t="shared" si="116"/>
        <v>471080</v>
      </c>
      <c r="H119" s="9">
        <v>0</v>
      </c>
      <c r="I119" s="9">
        <v>0</v>
      </c>
      <c r="J119" s="9">
        <v>471080</v>
      </c>
      <c r="K119" s="9">
        <v>471080</v>
      </c>
      <c r="L119" s="9">
        <v>0</v>
      </c>
      <c r="M119" s="9">
        <v>0</v>
      </c>
      <c r="N119" s="73"/>
      <c r="O119" s="53"/>
      <c r="P119" s="99"/>
      <c r="Q119" s="99"/>
      <c r="R119" s="99"/>
      <c r="S119" s="99"/>
      <c r="T119" s="99"/>
      <c r="U119" s="99"/>
      <c r="V119" s="99"/>
      <c r="W119" s="99"/>
    </row>
    <row r="120" spans="1:23" ht="28.5" customHeight="1">
      <c r="A120" s="124"/>
      <c r="B120" s="133"/>
      <c r="C120" s="61"/>
      <c r="D120" s="87"/>
      <c r="E120" s="3" t="s">
        <v>23</v>
      </c>
      <c r="F120" s="8">
        <f t="shared" si="116"/>
        <v>0</v>
      </c>
      <c r="G120" s="8">
        <f t="shared" si="116"/>
        <v>0</v>
      </c>
      <c r="H120" s="9">
        <v>0</v>
      </c>
      <c r="I120" s="9">
        <v>0</v>
      </c>
      <c r="J120" s="9">
        <v>0</v>
      </c>
      <c r="K120" s="9">
        <v>0</v>
      </c>
      <c r="L120" s="9">
        <v>0</v>
      </c>
      <c r="M120" s="9">
        <v>0</v>
      </c>
      <c r="N120" s="73"/>
      <c r="O120" s="53"/>
      <c r="P120" s="99"/>
      <c r="Q120" s="99"/>
      <c r="R120" s="99"/>
      <c r="S120" s="99"/>
      <c r="T120" s="99"/>
      <c r="U120" s="99"/>
      <c r="V120" s="99"/>
      <c r="W120" s="99"/>
    </row>
    <row r="121" spans="1:23" ht="26.25" customHeight="1">
      <c r="A121" s="125"/>
      <c r="B121" s="134"/>
      <c r="C121" s="68"/>
      <c r="D121" s="88"/>
      <c r="E121" s="3" t="s">
        <v>24</v>
      </c>
      <c r="F121" s="8">
        <f t="shared" si="116"/>
        <v>0</v>
      </c>
      <c r="G121" s="8">
        <f t="shared" si="116"/>
        <v>0</v>
      </c>
      <c r="H121" s="9">
        <v>0</v>
      </c>
      <c r="I121" s="9">
        <v>0</v>
      </c>
      <c r="J121" s="9">
        <v>0</v>
      </c>
      <c r="K121" s="9">
        <v>0</v>
      </c>
      <c r="L121" s="9">
        <v>0</v>
      </c>
      <c r="M121" s="9">
        <v>0</v>
      </c>
      <c r="N121" s="74"/>
      <c r="O121" s="54"/>
      <c r="P121" s="100"/>
      <c r="Q121" s="100"/>
      <c r="R121" s="100"/>
      <c r="S121" s="100"/>
      <c r="T121" s="100"/>
      <c r="U121" s="100"/>
      <c r="V121" s="100"/>
      <c r="W121" s="100"/>
    </row>
    <row r="122" spans="1:23" ht="27.75" customHeight="1">
      <c r="A122" s="62" t="s">
        <v>72</v>
      </c>
      <c r="B122" s="132" t="s">
        <v>83</v>
      </c>
      <c r="C122" s="60" t="s">
        <v>200</v>
      </c>
      <c r="D122" s="86" t="s">
        <v>209</v>
      </c>
      <c r="E122" s="3" t="s">
        <v>19</v>
      </c>
      <c r="F122" s="8">
        <f>F123+F124+F125+F126</f>
        <v>592040.97</v>
      </c>
      <c r="G122" s="8">
        <f t="shared" ref="G122:K122" si="117">G123+G124+G125+G126</f>
        <v>591844.05000000005</v>
      </c>
      <c r="H122" s="8">
        <f>H123+H124+H125+H126</f>
        <v>0</v>
      </c>
      <c r="I122" s="8">
        <f>I123+I124+I125+I126</f>
        <v>0</v>
      </c>
      <c r="J122" s="8">
        <f t="shared" si="117"/>
        <v>592040.97</v>
      </c>
      <c r="K122" s="8">
        <f t="shared" si="117"/>
        <v>591844.05000000005</v>
      </c>
      <c r="L122" s="8">
        <f t="shared" ref="L122:M122" si="118">L123+L124+L125+L126</f>
        <v>0</v>
      </c>
      <c r="M122" s="8">
        <f t="shared" si="118"/>
        <v>0</v>
      </c>
      <c r="N122" s="72" t="s">
        <v>96</v>
      </c>
      <c r="O122" s="52" t="s">
        <v>197</v>
      </c>
      <c r="P122" s="55">
        <f>R122+T122+V122</f>
        <v>105</v>
      </c>
      <c r="Q122" s="55">
        <f>S122+U122+W122</f>
        <v>105</v>
      </c>
      <c r="R122" s="55">
        <v>0</v>
      </c>
      <c r="S122" s="55">
        <v>0</v>
      </c>
      <c r="T122" s="55">
        <v>105</v>
      </c>
      <c r="U122" s="55">
        <v>105</v>
      </c>
      <c r="V122" s="55">
        <v>0</v>
      </c>
      <c r="W122" s="55">
        <v>0</v>
      </c>
    </row>
    <row r="123" spans="1:23" ht="18.75" customHeight="1">
      <c r="A123" s="124"/>
      <c r="B123" s="133"/>
      <c r="C123" s="61"/>
      <c r="D123" s="87"/>
      <c r="E123" s="3" t="s">
        <v>21</v>
      </c>
      <c r="F123" s="8">
        <f t="shared" ref="F123:G126" si="119">H123+J:J+L123</f>
        <v>23673.77</v>
      </c>
      <c r="G123" s="8">
        <f t="shared" si="119"/>
        <v>23673.77</v>
      </c>
      <c r="H123" s="9">
        <v>0</v>
      </c>
      <c r="I123" s="9">
        <v>0</v>
      </c>
      <c r="J123" s="9">
        <v>23673.77</v>
      </c>
      <c r="K123" s="9">
        <v>23673.77</v>
      </c>
      <c r="L123" s="9">
        <v>0</v>
      </c>
      <c r="M123" s="9">
        <v>0</v>
      </c>
      <c r="N123" s="73"/>
      <c r="O123" s="53"/>
      <c r="P123" s="58"/>
      <c r="Q123" s="58"/>
      <c r="R123" s="58"/>
      <c r="S123" s="58"/>
      <c r="T123" s="58"/>
      <c r="U123" s="58"/>
      <c r="V123" s="58"/>
      <c r="W123" s="58"/>
    </row>
    <row r="124" spans="1:23" ht="15" customHeight="1">
      <c r="A124" s="124"/>
      <c r="B124" s="133"/>
      <c r="C124" s="61"/>
      <c r="D124" s="87"/>
      <c r="E124" s="3" t="s">
        <v>22</v>
      </c>
      <c r="F124" s="8">
        <f t="shared" si="119"/>
        <v>568367.19999999995</v>
      </c>
      <c r="G124" s="8">
        <f t="shared" si="119"/>
        <v>568170.28</v>
      </c>
      <c r="H124" s="9">
        <v>0</v>
      </c>
      <c r="I124" s="9">
        <v>0</v>
      </c>
      <c r="J124" s="9">
        <v>568367.19999999995</v>
      </c>
      <c r="K124" s="9">
        <v>568170.28</v>
      </c>
      <c r="L124" s="9">
        <v>0</v>
      </c>
      <c r="M124" s="9">
        <v>0</v>
      </c>
      <c r="N124" s="73"/>
      <c r="O124" s="53"/>
      <c r="P124" s="58"/>
      <c r="Q124" s="58"/>
      <c r="R124" s="58"/>
      <c r="S124" s="58"/>
      <c r="T124" s="58"/>
      <c r="U124" s="58"/>
      <c r="V124" s="58"/>
      <c r="W124" s="58"/>
    </row>
    <row r="125" spans="1:23" ht="15" customHeight="1">
      <c r="A125" s="124"/>
      <c r="B125" s="133"/>
      <c r="C125" s="61"/>
      <c r="D125" s="87"/>
      <c r="E125" s="3" t="s">
        <v>23</v>
      </c>
      <c r="F125" s="8">
        <f t="shared" si="119"/>
        <v>0</v>
      </c>
      <c r="G125" s="8">
        <f t="shared" si="119"/>
        <v>0</v>
      </c>
      <c r="H125" s="9">
        <v>0</v>
      </c>
      <c r="I125" s="9">
        <v>0</v>
      </c>
      <c r="J125" s="9">
        <v>0</v>
      </c>
      <c r="K125" s="9">
        <v>0</v>
      </c>
      <c r="L125" s="9">
        <v>0</v>
      </c>
      <c r="M125" s="9">
        <v>0</v>
      </c>
      <c r="N125" s="73"/>
      <c r="O125" s="53"/>
      <c r="P125" s="58"/>
      <c r="Q125" s="58"/>
      <c r="R125" s="58"/>
      <c r="S125" s="58"/>
      <c r="T125" s="58"/>
      <c r="U125" s="58"/>
      <c r="V125" s="58"/>
      <c r="W125" s="58"/>
    </row>
    <row r="126" spans="1:23" ht="15" customHeight="1">
      <c r="A126" s="125"/>
      <c r="B126" s="134"/>
      <c r="C126" s="68"/>
      <c r="D126" s="88"/>
      <c r="E126" s="3" t="s">
        <v>24</v>
      </c>
      <c r="F126" s="8">
        <f t="shared" si="119"/>
        <v>0</v>
      </c>
      <c r="G126" s="8">
        <f t="shared" si="119"/>
        <v>0</v>
      </c>
      <c r="H126" s="9">
        <v>0</v>
      </c>
      <c r="I126" s="9">
        <v>0</v>
      </c>
      <c r="J126" s="9">
        <v>0</v>
      </c>
      <c r="K126" s="9">
        <v>0</v>
      </c>
      <c r="L126" s="9">
        <v>0</v>
      </c>
      <c r="M126" s="9">
        <v>0</v>
      </c>
      <c r="N126" s="74"/>
      <c r="O126" s="54"/>
      <c r="P126" s="59"/>
      <c r="Q126" s="59"/>
      <c r="R126" s="59"/>
      <c r="S126" s="59"/>
      <c r="T126" s="59"/>
      <c r="U126" s="59"/>
      <c r="V126" s="59"/>
      <c r="W126" s="59"/>
    </row>
    <row r="127" spans="1:23" ht="24.75" customHeight="1">
      <c r="A127" s="62" t="s">
        <v>73</v>
      </c>
      <c r="B127" s="132" t="s">
        <v>84</v>
      </c>
      <c r="C127" s="60" t="s">
        <v>200</v>
      </c>
      <c r="D127" s="86" t="s">
        <v>210</v>
      </c>
      <c r="E127" s="3" t="s">
        <v>19</v>
      </c>
      <c r="F127" s="8">
        <f>F128+F129+F130+F131</f>
        <v>592040.97</v>
      </c>
      <c r="G127" s="8">
        <f t="shared" ref="G127:K127" si="120">G128+G129+G130+G131</f>
        <v>591844.05000000005</v>
      </c>
      <c r="H127" s="8">
        <f>H128+H129+H130+H131</f>
        <v>0</v>
      </c>
      <c r="I127" s="8">
        <f>I128+I129+I130+I131</f>
        <v>0</v>
      </c>
      <c r="J127" s="8">
        <f t="shared" si="120"/>
        <v>592040.97</v>
      </c>
      <c r="K127" s="8">
        <f t="shared" si="120"/>
        <v>591844.05000000005</v>
      </c>
      <c r="L127" s="8">
        <f t="shared" ref="L127:M127" si="121">L128+L129+L130+L131</f>
        <v>0</v>
      </c>
      <c r="M127" s="8">
        <f t="shared" si="121"/>
        <v>0</v>
      </c>
      <c r="N127" s="72" t="s">
        <v>97</v>
      </c>
      <c r="O127" s="52" t="s">
        <v>197</v>
      </c>
      <c r="P127" s="55">
        <f t="shared" ref="P127" si="122">R127+T127+V127</f>
        <v>105</v>
      </c>
      <c r="Q127" s="55">
        <f t="shared" ref="Q127" si="123">S127+U127+W127</f>
        <v>105</v>
      </c>
      <c r="R127" s="55">
        <v>0</v>
      </c>
      <c r="S127" s="55">
        <v>0</v>
      </c>
      <c r="T127" s="55">
        <v>105</v>
      </c>
      <c r="U127" s="55">
        <v>105</v>
      </c>
      <c r="V127" s="55">
        <v>0</v>
      </c>
      <c r="W127" s="55">
        <v>0</v>
      </c>
    </row>
    <row r="128" spans="1:23" ht="21.75" customHeight="1">
      <c r="A128" s="124"/>
      <c r="B128" s="133"/>
      <c r="C128" s="61"/>
      <c r="D128" s="87"/>
      <c r="E128" s="3" t="s">
        <v>21</v>
      </c>
      <c r="F128" s="8">
        <f t="shared" ref="F128:G131" si="124">H128+J:J+L128</f>
        <v>23673.77</v>
      </c>
      <c r="G128" s="8">
        <f t="shared" si="124"/>
        <v>23673.77</v>
      </c>
      <c r="H128" s="9">
        <v>0</v>
      </c>
      <c r="I128" s="9">
        <v>0</v>
      </c>
      <c r="J128" s="9">
        <v>23673.77</v>
      </c>
      <c r="K128" s="9">
        <v>23673.77</v>
      </c>
      <c r="L128" s="9">
        <v>0</v>
      </c>
      <c r="M128" s="9">
        <v>0</v>
      </c>
      <c r="N128" s="73"/>
      <c r="O128" s="53"/>
      <c r="P128" s="58"/>
      <c r="Q128" s="58"/>
      <c r="R128" s="58"/>
      <c r="S128" s="58"/>
      <c r="T128" s="58"/>
      <c r="U128" s="58"/>
      <c r="V128" s="58"/>
      <c r="W128" s="58"/>
    </row>
    <row r="129" spans="1:23" ht="27.75" customHeight="1">
      <c r="A129" s="124"/>
      <c r="B129" s="133"/>
      <c r="C129" s="61"/>
      <c r="D129" s="87"/>
      <c r="E129" s="3" t="s">
        <v>22</v>
      </c>
      <c r="F129" s="8">
        <f t="shared" si="124"/>
        <v>568367.19999999995</v>
      </c>
      <c r="G129" s="8">
        <f t="shared" si="124"/>
        <v>568170.28</v>
      </c>
      <c r="H129" s="9">
        <v>0</v>
      </c>
      <c r="I129" s="9">
        <v>0</v>
      </c>
      <c r="J129" s="9">
        <v>568367.19999999995</v>
      </c>
      <c r="K129" s="9">
        <v>568170.28</v>
      </c>
      <c r="L129" s="9">
        <v>0</v>
      </c>
      <c r="M129" s="9">
        <v>0</v>
      </c>
      <c r="N129" s="73"/>
      <c r="O129" s="53"/>
      <c r="P129" s="58"/>
      <c r="Q129" s="58"/>
      <c r="R129" s="58"/>
      <c r="S129" s="58"/>
      <c r="T129" s="58"/>
      <c r="U129" s="58"/>
      <c r="V129" s="58"/>
      <c r="W129" s="58"/>
    </row>
    <row r="130" spans="1:23" ht="15.75" customHeight="1">
      <c r="A130" s="124"/>
      <c r="B130" s="133"/>
      <c r="C130" s="61"/>
      <c r="D130" s="87"/>
      <c r="E130" s="3" t="s">
        <v>23</v>
      </c>
      <c r="F130" s="8">
        <f t="shared" si="124"/>
        <v>0</v>
      </c>
      <c r="G130" s="8">
        <f t="shared" si="124"/>
        <v>0</v>
      </c>
      <c r="H130" s="9">
        <v>0</v>
      </c>
      <c r="I130" s="9">
        <v>0</v>
      </c>
      <c r="J130" s="9">
        <v>0</v>
      </c>
      <c r="K130" s="9">
        <v>0</v>
      </c>
      <c r="L130" s="9">
        <v>0</v>
      </c>
      <c r="M130" s="9">
        <v>0</v>
      </c>
      <c r="N130" s="73"/>
      <c r="O130" s="53"/>
      <c r="P130" s="58"/>
      <c r="Q130" s="58"/>
      <c r="R130" s="58"/>
      <c r="S130" s="58"/>
      <c r="T130" s="58"/>
      <c r="U130" s="58"/>
      <c r="V130" s="58"/>
      <c r="W130" s="58"/>
    </row>
    <row r="131" spans="1:23" ht="15" customHeight="1">
      <c r="A131" s="125"/>
      <c r="B131" s="134"/>
      <c r="C131" s="68"/>
      <c r="D131" s="88"/>
      <c r="E131" s="3" t="s">
        <v>24</v>
      </c>
      <c r="F131" s="8">
        <f t="shared" si="124"/>
        <v>0</v>
      </c>
      <c r="G131" s="8">
        <f t="shared" si="124"/>
        <v>0</v>
      </c>
      <c r="H131" s="9">
        <v>0</v>
      </c>
      <c r="I131" s="9">
        <v>0</v>
      </c>
      <c r="J131" s="9">
        <v>0</v>
      </c>
      <c r="K131" s="9">
        <v>0</v>
      </c>
      <c r="L131" s="9">
        <v>0</v>
      </c>
      <c r="M131" s="9">
        <v>0</v>
      </c>
      <c r="N131" s="74"/>
      <c r="O131" s="54"/>
      <c r="P131" s="59"/>
      <c r="Q131" s="59"/>
      <c r="R131" s="59"/>
      <c r="S131" s="59"/>
      <c r="T131" s="59"/>
      <c r="U131" s="59"/>
      <c r="V131" s="59"/>
      <c r="W131" s="59"/>
    </row>
    <row r="132" spans="1:23" ht="12.75" customHeight="1">
      <c r="A132" s="62" t="s">
        <v>262</v>
      </c>
      <c r="B132" s="139" t="s">
        <v>266</v>
      </c>
      <c r="C132" s="60" t="s">
        <v>200</v>
      </c>
      <c r="D132" s="86" t="s">
        <v>265</v>
      </c>
      <c r="E132" s="3" t="s">
        <v>19</v>
      </c>
      <c r="F132" s="8">
        <f>F133+F134+F135+F136</f>
        <v>4945150</v>
      </c>
      <c r="G132" s="8">
        <f t="shared" ref="G132" si="125">G133+G134+G135+G136</f>
        <v>4945150</v>
      </c>
      <c r="H132" s="8">
        <f>H133+H134+H135+H136</f>
        <v>0</v>
      </c>
      <c r="I132" s="8">
        <f>I133+I134+I135+I136</f>
        <v>0</v>
      </c>
      <c r="J132" s="8">
        <f t="shared" ref="J132:M132" si="126">J133+J134+J135+J136</f>
        <v>0</v>
      </c>
      <c r="K132" s="8">
        <f t="shared" si="126"/>
        <v>0</v>
      </c>
      <c r="L132" s="8">
        <f t="shared" si="126"/>
        <v>4945150</v>
      </c>
      <c r="M132" s="8">
        <f t="shared" si="126"/>
        <v>4945150</v>
      </c>
      <c r="N132" s="72" t="s">
        <v>267</v>
      </c>
      <c r="O132" s="52" t="s">
        <v>44</v>
      </c>
      <c r="P132" s="55">
        <f t="shared" ref="P132" si="127">R132+T132+V132</f>
        <v>1</v>
      </c>
      <c r="Q132" s="55">
        <f t="shared" ref="Q132" si="128">S132+U132+W132</f>
        <v>1</v>
      </c>
      <c r="R132" s="55">
        <v>0</v>
      </c>
      <c r="S132" s="55">
        <v>0</v>
      </c>
      <c r="T132" s="55">
        <v>0</v>
      </c>
      <c r="U132" s="55">
        <v>0</v>
      </c>
      <c r="V132" s="55">
        <v>1</v>
      </c>
      <c r="W132" s="55">
        <v>1</v>
      </c>
    </row>
    <row r="133" spans="1:23" ht="15" customHeight="1">
      <c r="A133" s="124"/>
      <c r="B133" s="140"/>
      <c r="C133" s="61"/>
      <c r="D133" s="87"/>
      <c r="E133" s="3" t="s">
        <v>21</v>
      </c>
      <c r="F133" s="8">
        <f t="shared" ref="F133:G136" si="129">H133+J:J+L133</f>
        <v>969150</v>
      </c>
      <c r="G133" s="8">
        <f t="shared" si="129"/>
        <v>969150</v>
      </c>
      <c r="H133" s="9">
        <v>0</v>
      </c>
      <c r="I133" s="9">
        <v>0</v>
      </c>
      <c r="J133" s="9">
        <v>0</v>
      </c>
      <c r="K133" s="9">
        <v>0</v>
      </c>
      <c r="L133" s="9">
        <v>969150</v>
      </c>
      <c r="M133" s="9">
        <v>969150</v>
      </c>
      <c r="N133" s="73"/>
      <c r="O133" s="53"/>
      <c r="P133" s="58"/>
      <c r="Q133" s="58"/>
      <c r="R133" s="58"/>
      <c r="S133" s="58"/>
      <c r="T133" s="58"/>
      <c r="U133" s="58"/>
      <c r="V133" s="58"/>
      <c r="W133" s="58"/>
    </row>
    <row r="134" spans="1:23" ht="15" customHeight="1">
      <c r="A134" s="124"/>
      <c r="B134" s="140"/>
      <c r="C134" s="61"/>
      <c r="D134" s="87"/>
      <c r="E134" s="3" t="s">
        <v>22</v>
      </c>
      <c r="F134" s="8">
        <f t="shared" si="129"/>
        <v>3976000</v>
      </c>
      <c r="G134" s="8">
        <f t="shared" si="129"/>
        <v>3976000</v>
      </c>
      <c r="H134" s="9">
        <v>0</v>
      </c>
      <c r="I134" s="9">
        <v>0</v>
      </c>
      <c r="J134" s="9">
        <v>0</v>
      </c>
      <c r="K134" s="9">
        <v>0</v>
      </c>
      <c r="L134" s="9">
        <v>3976000</v>
      </c>
      <c r="M134" s="9">
        <v>3976000</v>
      </c>
      <c r="N134" s="73"/>
      <c r="O134" s="53"/>
      <c r="P134" s="58"/>
      <c r="Q134" s="58"/>
      <c r="R134" s="58"/>
      <c r="S134" s="58"/>
      <c r="T134" s="58"/>
      <c r="U134" s="58"/>
      <c r="V134" s="58"/>
      <c r="W134" s="58"/>
    </row>
    <row r="135" spans="1:23" ht="15" customHeight="1">
      <c r="A135" s="124"/>
      <c r="B135" s="140"/>
      <c r="C135" s="61"/>
      <c r="D135" s="87"/>
      <c r="E135" s="3" t="s">
        <v>23</v>
      </c>
      <c r="F135" s="8">
        <f t="shared" si="129"/>
        <v>0</v>
      </c>
      <c r="G135" s="8">
        <f t="shared" si="129"/>
        <v>0</v>
      </c>
      <c r="H135" s="9">
        <v>0</v>
      </c>
      <c r="I135" s="9">
        <v>0</v>
      </c>
      <c r="J135" s="9">
        <v>0</v>
      </c>
      <c r="K135" s="9">
        <v>0</v>
      </c>
      <c r="L135" s="9">
        <v>0</v>
      </c>
      <c r="M135" s="9">
        <v>0</v>
      </c>
      <c r="N135" s="73"/>
      <c r="O135" s="53"/>
      <c r="P135" s="58"/>
      <c r="Q135" s="58"/>
      <c r="R135" s="58"/>
      <c r="S135" s="58"/>
      <c r="T135" s="58"/>
      <c r="U135" s="58"/>
      <c r="V135" s="58"/>
      <c r="W135" s="58"/>
    </row>
    <row r="136" spans="1:23" ht="15" customHeight="1">
      <c r="A136" s="125"/>
      <c r="B136" s="141"/>
      <c r="C136" s="68"/>
      <c r="D136" s="88"/>
      <c r="E136" s="3" t="s">
        <v>24</v>
      </c>
      <c r="F136" s="8">
        <f t="shared" si="129"/>
        <v>0</v>
      </c>
      <c r="G136" s="8">
        <f t="shared" si="129"/>
        <v>0</v>
      </c>
      <c r="H136" s="9">
        <v>0</v>
      </c>
      <c r="I136" s="9">
        <v>0</v>
      </c>
      <c r="J136" s="9">
        <v>0</v>
      </c>
      <c r="K136" s="9">
        <v>0</v>
      </c>
      <c r="L136" s="9">
        <v>0</v>
      </c>
      <c r="M136" s="9">
        <v>0</v>
      </c>
      <c r="N136" s="74"/>
      <c r="O136" s="54"/>
      <c r="P136" s="59"/>
      <c r="Q136" s="59"/>
      <c r="R136" s="59"/>
      <c r="S136" s="59"/>
      <c r="T136" s="59"/>
      <c r="U136" s="59"/>
      <c r="V136" s="59"/>
      <c r="W136" s="59"/>
    </row>
    <row r="137" spans="1:23" ht="33" customHeight="1">
      <c r="A137" s="62" t="s">
        <v>263</v>
      </c>
      <c r="B137" s="132" t="s">
        <v>268</v>
      </c>
      <c r="C137" s="60" t="s">
        <v>200</v>
      </c>
      <c r="D137" s="86" t="s">
        <v>264</v>
      </c>
      <c r="E137" s="3" t="s">
        <v>19</v>
      </c>
      <c r="F137" s="8">
        <f t="shared" ref="F137:M137" si="130">F138+F139+F140+F141</f>
        <v>507775.94</v>
      </c>
      <c r="G137" s="8">
        <f t="shared" si="130"/>
        <v>507775.94</v>
      </c>
      <c r="H137" s="8">
        <f t="shared" si="130"/>
        <v>0</v>
      </c>
      <c r="I137" s="8">
        <f t="shared" si="130"/>
        <v>0</v>
      </c>
      <c r="J137" s="8">
        <f t="shared" si="130"/>
        <v>0</v>
      </c>
      <c r="K137" s="8">
        <f t="shared" si="130"/>
        <v>0</v>
      </c>
      <c r="L137" s="8">
        <f t="shared" si="130"/>
        <v>507775.94</v>
      </c>
      <c r="M137" s="8">
        <f t="shared" si="130"/>
        <v>507775.94</v>
      </c>
      <c r="N137" s="72" t="s">
        <v>269</v>
      </c>
      <c r="O137" s="52" t="s">
        <v>197</v>
      </c>
      <c r="P137" s="55">
        <f t="shared" ref="P137" si="131">R137+T137+V137</f>
        <v>624</v>
      </c>
      <c r="Q137" s="55">
        <f t="shared" ref="Q137" si="132">S137+U137+W137</f>
        <v>624</v>
      </c>
      <c r="R137" s="55">
        <v>0</v>
      </c>
      <c r="S137" s="55">
        <v>0</v>
      </c>
      <c r="T137" s="55">
        <v>0</v>
      </c>
      <c r="U137" s="55">
        <v>0</v>
      </c>
      <c r="V137" s="55">
        <v>624</v>
      </c>
      <c r="W137" s="55">
        <v>624</v>
      </c>
    </row>
    <row r="138" spans="1:23" ht="28.5" customHeight="1">
      <c r="A138" s="124"/>
      <c r="B138" s="133"/>
      <c r="C138" s="61"/>
      <c r="D138" s="87"/>
      <c r="E138" s="3" t="s">
        <v>21</v>
      </c>
      <c r="F138" s="8">
        <f t="shared" ref="F138:G141" si="133">H138+J:J+L138</f>
        <v>45554.33</v>
      </c>
      <c r="G138" s="8">
        <f t="shared" si="133"/>
        <v>45554.33</v>
      </c>
      <c r="H138" s="9">
        <v>0</v>
      </c>
      <c r="I138" s="9">
        <v>0</v>
      </c>
      <c r="J138" s="9">
        <v>0</v>
      </c>
      <c r="K138" s="9">
        <v>0</v>
      </c>
      <c r="L138" s="9">
        <v>45554.33</v>
      </c>
      <c r="M138" s="9">
        <v>45554.33</v>
      </c>
      <c r="N138" s="73"/>
      <c r="O138" s="53"/>
      <c r="P138" s="58"/>
      <c r="Q138" s="58"/>
      <c r="R138" s="58"/>
      <c r="S138" s="58"/>
      <c r="T138" s="58"/>
      <c r="U138" s="58"/>
      <c r="V138" s="58"/>
      <c r="W138" s="58"/>
    </row>
    <row r="139" spans="1:23" ht="24" customHeight="1">
      <c r="A139" s="124"/>
      <c r="B139" s="133"/>
      <c r="C139" s="61"/>
      <c r="D139" s="87"/>
      <c r="E139" s="3" t="s">
        <v>22</v>
      </c>
      <c r="F139" s="8">
        <f t="shared" si="133"/>
        <v>462221.61</v>
      </c>
      <c r="G139" s="8">
        <f t="shared" si="133"/>
        <v>462221.61</v>
      </c>
      <c r="H139" s="9">
        <v>0</v>
      </c>
      <c r="I139" s="9">
        <v>0</v>
      </c>
      <c r="J139" s="9">
        <v>0</v>
      </c>
      <c r="K139" s="9">
        <v>0</v>
      </c>
      <c r="L139" s="9">
        <v>462221.61</v>
      </c>
      <c r="M139" s="9">
        <v>462221.61</v>
      </c>
      <c r="N139" s="73"/>
      <c r="O139" s="53"/>
      <c r="P139" s="58"/>
      <c r="Q139" s="58"/>
      <c r="R139" s="58"/>
      <c r="S139" s="58"/>
      <c r="T139" s="58"/>
      <c r="U139" s="58"/>
      <c r="V139" s="58"/>
      <c r="W139" s="58"/>
    </row>
    <row r="140" spans="1:23" ht="28.5" customHeight="1">
      <c r="A140" s="124"/>
      <c r="B140" s="133"/>
      <c r="C140" s="61"/>
      <c r="D140" s="87"/>
      <c r="E140" s="3" t="s">
        <v>23</v>
      </c>
      <c r="F140" s="8">
        <f t="shared" si="133"/>
        <v>0</v>
      </c>
      <c r="G140" s="8">
        <f t="shared" si="133"/>
        <v>0</v>
      </c>
      <c r="H140" s="9">
        <v>0</v>
      </c>
      <c r="I140" s="9">
        <v>0</v>
      </c>
      <c r="J140" s="9">
        <v>0</v>
      </c>
      <c r="K140" s="9">
        <v>0</v>
      </c>
      <c r="L140" s="9">
        <v>0</v>
      </c>
      <c r="M140" s="9">
        <v>0</v>
      </c>
      <c r="N140" s="73"/>
      <c r="O140" s="53"/>
      <c r="P140" s="58"/>
      <c r="Q140" s="58"/>
      <c r="R140" s="58"/>
      <c r="S140" s="58"/>
      <c r="T140" s="58"/>
      <c r="U140" s="58"/>
      <c r="V140" s="58"/>
      <c r="W140" s="58"/>
    </row>
    <row r="141" spans="1:23" ht="27" customHeight="1">
      <c r="A141" s="125"/>
      <c r="B141" s="134"/>
      <c r="C141" s="68"/>
      <c r="D141" s="88"/>
      <c r="E141" s="3" t="s">
        <v>24</v>
      </c>
      <c r="F141" s="8">
        <f t="shared" si="133"/>
        <v>0</v>
      </c>
      <c r="G141" s="8">
        <f t="shared" si="133"/>
        <v>0</v>
      </c>
      <c r="H141" s="9">
        <v>0</v>
      </c>
      <c r="I141" s="9">
        <v>0</v>
      </c>
      <c r="J141" s="9">
        <v>0</v>
      </c>
      <c r="K141" s="9">
        <v>0</v>
      </c>
      <c r="L141" s="9">
        <v>0</v>
      </c>
      <c r="M141" s="9">
        <v>0</v>
      </c>
      <c r="N141" s="74"/>
      <c r="O141" s="54"/>
      <c r="P141" s="59"/>
      <c r="Q141" s="59"/>
      <c r="R141" s="59"/>
      <c r="S141" s="59"/>
      <c r="T141" s="59"/>
      <c r="U141" s="59"/>
      <c r="V141" s="59"/>
      <c r="W141" s="59"/>
    </row>
    <row r="142" spans="1:23" ht="29.15" customHeight="1">
      <c r="A142" s="62" t="s">
        <v>296</v>
      </c>
      <c r="B142" s="132" t="s">
        <v>270</v>
      </c>
      <c r="C142" s="60" t="s">
        <v>200</v>
      </c>
      <c r="D142" s="86" t="s">
        <v>273</v>
      </c>
      <c r="E142" s="3" t="s">
        <v>19</v>
      </c>
      <c r="F142" s="8">
        <f t="shared" ref="F142:M142" si="134">F143+F144+F145+F146</f>
        <v>1204306.92</v>
      </c>
      <c r="G142" s="8">
        <f t="shared" si="134"/>
        <v>1204306.92</v>
      </c>
      <c r="H142" s="8">
        <f t="shared" si="134"/>
        <v>0</v>
      </c>
      <c r="I142" s="8">
        <f t="shared" si="134"/>
        <v>0</v>
      </c>
      <c r="J142" s="8">
        <f t="shared" si="134"/>
        <v>0</v>
      </c>
      <c r="K142" s="8">
        <f t="shared" si="134"/>
        <v>0</v>
      </c>
      <c r="L142" s="8">
        <f t="shared" si="134"/>
        <v>1204306.92</v>
      </c>
      <c r="M142" s="8">
        <f t="shared" si="134"/>
        <v>1204306.92</v>
      </c>
      <c r="N142" s="72" t="s">
        <v>269</v>
      </c>
      <c r="O142" s="52" t="s">
        <v>197</v>
      </c>
      <c r="P142" s="55">
        <f t="shared" ref="P142" si="135">R142+T142+V142</f>
        <v>1260</v>
      </c>
      <c r="Q142" s="55">
        <f t="shared" ref="Q142" si="136">S142+U142+W142</f>
        <v>1260</v>
      </c>
      <c r="R142" s="55">
        <v>0</v>
      </c>
      <c r="S142" s="55">
        <v>0</v>
      </c>
      <c r="T142" s="55">
        <v>0</v>
      </c>
      <c r="U142" s="55">
        <v>0</v>
      </c>
      <c r="V142" s="55">
        <v>1260</v>
      </c>
      <c r="W142" s="55">
        <v>1260</v>
      </c>
    </row>
    <row r="143" spans="1:23" ht="29.15" customHeight="1">
      <c r="A143" s="124"/>
      <c r="B143" s="133"/>
      <c r="C143" s="61"/>
      <c r="D143" s="87"/>
      <c r="E143" s="3" t="s">
        <v>21</v>
      </c>
      <c r="F143" s="8">
        <f t="shared" ref="F143:G146" si="137">H143+J:J+L143</f>
        <v>48172.28</v>
      </c>
      <c r="G143" s="8">
        <f t="shared" si="137"/>
        <v>48172.28</v>
      </c>
      <c r="H143" s="9">
        <v>0</v>
      </c>
      <c r="I143" s="9">
        <v>0</v>
      </c>
      <c r="J143" s="9">
        <v>0</v>
      </c>
      <c r="K143" s="9">
        <v>0</v>
      </c>
      <c r="L143" s="9">
        <v>48172.28</v>
      </c>
      <c r="M143" s="9">
        <v>48172.28</v>
      </c>
      <c r="N143" s="73"/>
      <c r="O143" s="53"/>
      <c r="P143" s="58"/>
      <c r="Q143" s="58"/>
      <c r="R143" s="58"/>
      <c r="S143" s="58"/>
      <c r="T143" s="58"/>
      <c r="U143" s="58"/>
      <c r="V143" s="58"/>
      <c r="W143" s="58"/>
    </row>
    <row r="144" spans="1:23" ht="29.15" customHeight="1">
      <c r="A144" s="124"/>
      <c r="B144" s="133"/>
      <c r="C144" s="61"/>
      <c r="D144" s="87"/>
      <c r="E144" s="3" t="s">
        <v>22</v>
      </c>
      <c r="F144" s="8">
        <f t="shared" si="137"/>
        <v>1156134.6399999999</v>
      </c>
      <c r="G144" s="8">
        <f t="shared" si="137"/>
        <v>1156134.6399999999</v>
      </c>
      <c r="H144" s="9">
        <v>0</v>
      </c>
      <c r="I144" s="9">
        <v>0</v>
      </c>
      <c r="J144" s="9">
        <v>0</v>
      </c>
      <c r="K144" s="9">
        <v>0</v>
      </c>
      <c r="L144" s="9">
        <v>1156134.6399999999</v>
      </c>
      <c r="M144" s="9">
        <v>1156134.6399999999</v>
      </c>
      <c r="N144" s="73"/>
      <c r="O144" s="53"/>
      <c r="P144" s="58"/>
      <c r="Q144" s="58"/>
      <c r="R144" s="58"/>
      <c r="S144" s="58"/>
      <c r="T144" s="58"/>
      <c r="U144" s="58"/>
      <c r="V144" s="58"/>
      <c r="W144" s="58"/>
    </row>
    <row r="145" spans="1:23" ht="29.15" customHeight="1">
      <c r="A145" s="124"/>
      <c r="B145" s="133"/>
      <c r="C145" s="61"/>
      <c r="D145" s="87"/>
      <c r="E145" s="3" t="s">
        <v>23</v>
      </c>
      <c r="F145" s="8">
        <f t="shared" si="137"/>
        <v>0</v>
      </c>
      <c r="G145" s="8">
        <f t="shared" si="137"/>
        <v>0</v>
      </c>
      <c r="H145" s="9">
        <v>0</v>
      </c>
      <c r="I145" s="9">
        <v>0</v>
      </c>
      <c r="J145" s="9">
        <v>0</v>
      </c>
      <c r="K145" s="9">
        <v>0</v>
      </c>
      <c r="L145" s="9">
        <v>0</v>
      </c>
      <c r="M145" s="9">
        <v>0</v>
      </c>
      <c r="N145" s="73"/>
      <c r="O145" s="53"/>
      <c r="P145" s="58"/>
      <c r="Q145" s="58"/>
      <c r="R145" s="58"/>
      <c r="S145" s="58"/>
      <c r="T145" s="58"/>
      <c r="U145" s="58"/>
      <c r="V145" s="58"/>
      <c r="W145" s="58"/>
    </row>
    <row r="146" spans="1:23" ht="29.15" customHeight="1">
      <c r="A146" s="125"/>
      <c r="B146" s="134"/>
      <c r="C146" s="68"/>
      <c r="D146" s="88"/>
      <c r="E146" s="3" t="s">
        <v>24</v>
      </c>
      <c r="F146" s="8">
        <f t="shared" si="137"/>
        <v>0</v>
      </c>
      <c r="G146" s="8">
        <f t="shared" si="137"/>
        <v>0</v>
      </c>
      <c r="H146" s="9">
        <v>0</v>
      </c>
      <c r="I146" s="9">
        <v>0</v>
      </c>
      <c r="J146" s="9">
        <v>0</v>
      </c>
      <c r="K146" s="9">
        <v>0</v>
      </c>
      <c r="L146" s="9">
        <v>0</v>
      </c>
      <c r="M146" s="9">
        <v>0</v>
      </c>
      <c r="N146" s="74"/>
      <c r="O146" s="54"/>
      <c r="P146" s="59"/>
      <c r="Q146" s="59"/>
      <c r="R146" s="59"/>
      <c r="S146" s="59"/>
      <c r="T146" s="59"/>
      <c r="U146" s="59"/>
      <c r="V146" s="59"/>
      <c r="W146" s="59"/>
    </row>
    <row r="147" spans="1:23" ht="22" customHeight="1">
      <c r="A147" s="62" t="s">
        <v>297</v>
      </c>
      <c r="B147" s="132" t="s">
        <v>271</v>
      </c>
      <c r="C147" s="60" t="s">
        <v>200</v>
      </c>
      <c r="D147" s="86" t="s">
        <v>272</v>
      </c>
      <c r="E147" s="3" t="s">
        <v>19</v>
      </c>
      <c r="F147" s="8">
        <f t="shared" ref="F147:M147" si="138">F148+F149+F150+F151</f>
        <v>370756.7</v>
      </c>
      <c r="G147" s="8">
        <f t="shared" si="138"/>
        <v>370756.7</v>
      </c>
      <c r="H147" s="8">
        <f t="shared" si="138"/>
        <v>0</v>
      </c>
      <c r="I147" s="8">
        <f t="shared" si="138"/>
        <v>0</v>
      </c>
      <c r="J147" s="8">
        <f t="shared" si="138"/>
        <v>0</v>
      </c>
      <c r="K147" s="8">
        <f t="shared" si="138"/>
        <v>0</v>
      </c>
      <c r="L147" s="8">
        <f t="shared" si="138"/>
        <v>370756.7</v>
      </c>
      <c r="M147" s="8">
        <f t="shared" si="138"/>
        <v>370756.7</v>
      </c>
      <c r="N147" s="72" t="s">
        <v>274</v>
      </c>
      <c r="O147" s="52" t="s">
        <v>275</v>
      </c>
      <c r="P147" s="55">
        <f t="shared" ref="P147" si="139">R147+T147+V147</f>
        <v>1</v>
      </c>
      <c r="Q147" s="55">
        <f t="shared" ref="Q147" si="140">S147+U147+W147</f>
        <v>1</v>
      </c>
      <c r="R147" s="55">
        <v>0</v>
      </c>
      <c r="S147" s="55">
        <v>0</v>
      </c>
      <c r="T147" s="55">
        <v>0</v>
      </c>
      <c r="U147" s="55">
        <v>0</v>
      </c>
      <c r="V147" s="55">
        <v>1</v>
      </c>
      <c r="W147" s="55">
        <v>1</v>
      </c>
    </row>
    <row r="148" spans="1:23" ht="22" customHeight="1">
      <c r="A148" s="124"/>
      <c r="B148" s="133"/>
      <c r="C148" s="61"/>
      <c r="D148" s="87"/>
      <c r="E148" s="3" t="s">
        <v>21</v>
      </c>
      <c r="F148" s="8">
        <f t="shared" ref="F148:G151" si="141">H148+J:J+L148</f>
        <v>14830.27</v>
      </c>
      <c r="G148" s="8">
        <f t="shared" si="141"/>
        <v>14830.27</v>
      </c>
      <c r="H148" s="9">
        <v>0</v>
      </c>
      <c r="I148" s="9">
        <v>0</v>
      </c>
      <c r="J148" s="9">
        <v>0</v>
      </c>
      <c r="K148" s="9">
        <v>0</v>
      </c>
      <c r="L148" s="9">
        <v>14830.27</v>
      </c>
      <c r="M148" s="9">
        <v>14830.27</v>
      </c>
      <c r="N148" s="73"/>
      <c r="O148" s="53"/>
      <c r="P148" s="58"/>
      <c r="Q148" s="58"/>
      <c r="R148" s="58"/>
      <c r="S148" s="58"/>
      <c r="T148" s="58"/>
      <c r="U148" s="58"/>
      <c r="V148" s="58"/>
      <c r="W148" s="58"/>
    </row>
    <row r="149" spans="1:23" ht="22" customHeight="1">
      <c r="A149" s="124"/>
      <c r="B149" s="133"/>
      <c r="C149" s="61"/>
      <c r="D149" s="87"/>
      <c r="E149" s="3" t="s">
        <v>22</v>
      </c>
      <c r="F149" s="8">
        <f t="shared" si="141"/>
        <v>355926.43</v>
      </c>
      <c r="G149" s="8">
        <f t="shared" si="141"/>
        <v>355926.43</v>
      </c>
      <c r="H149" s="9">
        <v>0</v>
      </c>
      <c r="I149" s="9">
        <v>0</v>
      </c>
      <c r="J149" s="9">
        <v>0</v>
      </c>
      <c r="K149" s="9">
        <v>0</v>
      </c>
      <c r="L149" s="9">
        <v>355926.43</v>
      </c>
      <c r="M149" s="9">
        <v>355926.43</v>
      </c>
      <c r="N149" s="73"/>
      <c r="O149" s="53"/>
      <c r="P149" s="58"/>
      <c r="Q149" s="58"/>
      <c r="R149" s="58"/>
      <c r="S149" s="58"/>
      <c r="T149" s="58"/>
      <c r="U149" s="58"/>
      <c r="V149" s="58"/>
      <c r="W149" s="58"/>
    </row>
    <row r="150" spans="1:23" ht="22" customHeight="1">
      <c r="A150" s="124"/>
      <c r="B150" s="133"/>
      <c r="C150" s="61"/>
      <c r="D150" s="87"/>
      <c r="E150" s="3" t="s">
        <v>23</v>
      </c>
      <c r="F150" s="8">
        <f t="shared" si="141"/>
        <v>0</v>
      </c>
      <c r="G150" s="8">
        <f t="shared" si="141"/>
        <v>0</v>
      </c>
      <c r="H150" s="9">
        <v>0</v>
      </c>
      <c r="I150" s="9">
        <v>0</v>
      </c>
      <c r="J150" s="9">
        <v>0</v>
      </c>
      <c r="K150" s="9">
        <v>0</v>
      </c>
      <c r="L150" s="9">
        <v>0</v>
      </c>
      <c r="M150" s="9">
        <v>0</v>
      </c>
      <c r="N150" s="73"/>
      <c r="O150" s="53"/>
      <c r="P150" s="58"/>
      <c r="Q150" s="58"/>
      <c r="R150" s="58"/>
      <c r="S150" s="58"/>
      <c r="T150" s="58"/>
      <c r="U150" s="58"/>
      <c r="V150" s="58"/>
      <c r="W150" s="58"/>
    </row>
    <row r="151" spans="1:23" ht="18" customHeight="1">
      <c r="A151" s="125"/>
      <c r="B151" s="134"/>
      <c r="C151" s="68"/>
      <c r="D151" s="88"/>
      <c r="E151" s="3" t="s">
        <v>24</v>
      </c>
      <c r="F151" s="8">
        <f t="shared" si="141"/>
        <v>0</v>
      </c>
      <c r="G151" s="8">
        <f t="shared" si="141"/>
        <v>0</v>
      </c>
      <c r="H151" s="9">
        <v>0</v>
      </c>
      <c r="I151" s="9">
        <v>0</v>
      </c>
      <c r="J151" s="9">
        <v>0</v>
      </c>
      <c r="K151" s="9">
        <v>0</v>
      </c>
      <c r="L151" s="9">
        <v>0</v>
      </c>
      <c r="M151" s="9">
        <v>0</v>
      </c>
      <c r="N151" s="74"/>
      <c r="O151" s="54"/>
      <c r="P151" s="59"/>
      <c r="Q151" s="59"/>
      <c r="R151" s="59"/>
      <c r="S151" s="59"/>
      <c r="T151" s="59"/>
      <c r="U151" s="59"/>
      <c r="V151" s="59"/>
      <c r="W151" s="59"/>
    </row>
    <row r="152" spans="1:23" ht="15" customHeight="1">
      <c r="A152" s="126" t="s">
        <v>10</v>
      </c>
      <c r="B152" s="127"/>
      <c r="C152" s="52" t="s">
        <v>9</v>
      </c>
      <c r="D152" s="52" t="s">
        <v>9</v>
      </c>
      <c r="E152" s="3" t="s">
        <v>19</v>
      </c>
      <c r="F152" s="8">
        <f>F17+F47</f>
        <v>63590761.960000008</v>
      </c>
      <c r="G152" s="8">
        <f t="shared" ref="G152:K152" si="142">G17+G47</f>
        <v>63189635.079999998</v>
      </c>
      <c r="H152" s="8">
        <f t="shared" ref="H152:I156" si="143">H17+H47</f>
        <v>13872875.139999997</v>
      </c>
      <c r="I152" s="8">
        <f t="shared" si="143"/>
        <v>13831288.239999996</v>
      </c>
      <c r="J152" s="8">
        <f t="shared" si="142"/>
        <v>18540237.700000003</v>
      </c>
      <c r="K152" s="8">
        <f t="shared" si="142"/>
        <v>18539843.859999999</v>
      </c>
      <c r="L152" s="8">
        <f t="shared" ref="L152:M152" si="144">L17+L47</f>
        <v>38205638.68</v>
      </c>
      <c r="M152" s="8">
        <f t="shared" si="144"/>
        <v>37846492.539999999</v>
      </c>
      <c r="N152" s="79" t="s">
        <v>9</v>
      </c>
      <c r="O152" s="76" t="s">
        <v>9</v>
      </c>
      <c r="P152" s="76" t="s">
        <v>9</v>
      </c>
      <c r="Q152" s="76" t="s">
        <v>9</v>
      </c>
      <c r="R152" s="76" t="s">
        <v>9</v>
      </c>
      <c r="S152" s="76" t="s">
        <v>9</v>
      </c>
      <c r="T152" s="76" t="s">
        <v>9</v>
      </c>
      <c r="U152" s="76" t="s">
        <v>9</v>
      </c>
      <c r="V152" s="76" t="s">
        <v>9</v>
      </c>
      <c r="W152" s="76" t="s">
        <v>9</v>
      </c>
    </row>
    <row r="153" spans="1:23" ht="15" customHeight="1">
      <c r="A153" s="128"/>
      <c r="B153" s="129"/>
      <c r="C153" s="53"/>
      <c r="D153" s="53"/>
      <c r="E153" s="3" t="s">
        <v>21</v>
      </c>
      <c r="F153" s="8">
        <f>F18+F48</f>
        <v>46732671.920000002</v>
      </c>
      <c r="G153" s="8">
        <f t="shared" ref="G153:K153" si="145">G18+G48</f>
        <v>46720709.780000001</v>
      </c>
      <c r="H153" s="8">
        <f t="shared" si="143"/>
        <v>10243777.559999997</v>
      </c>
      <c r="I153" s="8">
        <f t="shared" si="143"/>
        <v>10243777.559999997</v>
      </c>
      <c r="J153" s="8">
        <f t="shared" si="145"/>
        <v>12558863.739999998</v>
      </c>
      <c r="K153" s="8">
        <f t="shared" si="145"/>
        <v>12558863.739999998</v>
      </c>
      <c r="L153" s="8">
        <f t="shared" ref="L153:M153" si="146">L18+L48</f>
        <v>25007737.499999996</v>
      </c>
      <c r="M153" s="8">
        <f t="shared" si="146"/>
        <v>24995775.359999996</v>
      </c>
      <c r="N153" s="79"/>
      <c r="O153" s="76"/>
      <c r="P153" s="76"/>
      <c r="Q153" s="76"/>
      <c r="R153" s="76"/>
      <c r="S153" s="76"/>
      <c r="T153" s="76"/>
      <c r="U153" s="76"/>
      <c r="V153" s="76"/>
      <c r="W153" s="76"/>
    </row>
    <row r="154" spans="1:23" ht="14.25" customHeight="1">
      <c r="A154" s="128"/>
      <c r="B154" s="129"/>
      <c r="C154" s="53"/>
      <c r="D154" s="53"/>
      <c r="E154" s="3" t="s">
        <v>22</v>
      </c>
      <c r="F154" s="8">
        <f t="shared" ref="F154:K154" si="147">F19+F49</f>
        <v>14319806.399999999</v>
      </c>
      <c r="G154" s="8">
        <f t="shared" si="147"/>
        <v>13930641.66</v>
      </c>
      <c r="H154" s="8">
        <f t="shared" si="143"/>
        <v>3629097.58</v>
      </c>
      <c r="I154" s="8">
        <f t="shared" si="143"/>
        <v>3587510.68</v>
      </c>
      <c r="J154" s="8">
        <f t="shared" si="147"/>
        <v>5349679.2000000011</v>
      </c>
      <c r="K154" s="8">
        <f t="shared" si="147"/>
        <v>5349285.3600000013</v>
      </c>
      <c r="L154" s="8">
        <f t="shared" ref="L154:M154" si="148">L19+L49</f>
        <v>11291312.300000001</v>
      </c>
      <c r="M154" s="8">
        <f t="shared" si="148"/>
        <v>10944128.300000001</v>
      </c>
      <c r="N154" s="79"/>
      <c r="O154" s="76"/>
      <c r="P154" s="76"/>
      <c r="Q154" s="76"/>
      <c r="R154" s="76"/>
      <c r="S154" s="76"/>
      <c r="T154" s="76"/>
      <c r="U154" s="76"/>
      <c r="V154" s="76"/>
      <c r="W154" s="76"/>
    </row>
    <row r="155" spans="1:23" ht="14.25" customHeight="1">
      <c r="A155" s="128"/>
      <c r="B155" s="129"/>
      <c r="C155" s="53"/>
      <c r="D155" s="53"/>
      <c r="E155" s="3" t="s">
        <v>23</v>
      </c>
      <c r="F155" s="8">
        <f t="shared" ref="F155:K155" si="149">F20+F50</f>
        <v>2538283.6399999997</v>
      </c>
      <c r="G155" s="8">
        <f t="shared" si="149"/>
        <v>2538283.6399999997</v>
      </c>
      <c r="H155" s="8">
        <f t="shared" si="143"/>
        <v>0</v>
      </c>
      <c r="I155" s="8">
        <f t="shared" si="143"/>
        <v>0</v>
      </c>
      <c r="J155" s="8">
        <f t="shared" si="149"/>
        <v>631694.76</v>
      </c>
      <c r="K155" s="8">
        <f t="shared" si="149"/>
        <v>631694.76</v>
      </c>
      <c r="L155" s="8">
        <f t="shared" ref="L155:M155" si="150">L20+L50</f>
        <v>1906588.88</v>
      </c>
      <c r="M155" s="8">
        <f t="shared" si="150"/>
        <v>1906588.88</v>
      </c>
      <c r="N155" s="79"/>
      <c r="O155" s="76"/>
      <c r="P155" s="76"/>
      <c r="Q155" s="76"/>
      <c r="R155" s="76"/>
      <c r="S155" s="76"/>
      <c r="T155" s="76"/>
      <c r="U155" s="76"/>
      <c r="V155" s="76"/>
      <c r="W155" s="76"/>
    </row>
    <row r="156" spans="1:23" ht="15" customHeight="1">
      <c r="A156" s="130"/>
      <c r="B156" s="131"/>
      <c r="C156" s="54"/>
      <c r="D156" s="54"/>
      <c r="E156" s="3" t="s">
        <v>24</v>
      </c>
      <c r="F156" s="8">
        <f t="shared" ref="F156:K156" si="151">F21+F51</f>
        <v>0</v>
      </c>
      <c r="G156" s="8">
        <f t="shared" si="151"/>
        <v>0</v>
      </c>
      <c r="H156" s="8">
        <f t="shared" si="143"/>
        <v>0</v>
      </c>
      <c r="I156" s="8">
        <f t="shared" si="143"/>
        <v>0</v>
      </c>
      <c r="J156" s="8">
        <f t="shared" si="151"/>
        <v>0</v>
      </c>
      <c r="K156" s="8">
        <f t="shared" si="151"/>
        <v>0</v>
      </c>
      <c r="L156" s="8">
        <f t="shared" ref="L156:M156" si="152">L21+L51</f>
        <v>0</v>
      </c>
      <c r="M156" s="8">
        <f t="shared" si="152"/>
        <v>0</v>
      </c>
      <c r="N156" s="79"/>
      <c r="O156" s="76"/>
      <c r="P156" s="76"/>
      <c r="Q156" s="76"/>
      <c r="R156" s="76"/>
      <c r="S156" s="76"/>
      <c r="T156" s="76"/>
      <c r="U156" s="76"/>
      <c r="V156" s="76"/>
      <c r="W156" s="76"/>
    </row>
    <row r="157" spans="1:23" ht="15" customHeight="1">
      <c r="A157" s="203" t="s">
        <v>98</v>
      </c>
      <c r="B157" s="203"/>
      <c r="C157" s="203"/>
      <c r="D157" s="203"/>
      <c r="E157" s="203"/>
      <c r="F157" s="203"/>
      <c r="G157" s="203"/>
      <c r="H157" s="203"/>
      <c r="I157" s="203"/>
      <c r="J157" s="203"/>
      <c r="K157" s="203"/>
      <c r="L157" s="203"/>
      <c r="M157" s="203"/>
      <c r="N157" s="203"/>
      <c r="O157" s="203"/>
      <c r="P157" s="203"/>
      <c r="Q157" s="203"/>
      <c r="R157" s="203"/>
      <c r="S157" s="203"/>
      <c r="T157" s="203"/>
      <c r="U157" s="203"/>
      <c r="V157" s="203"/>
      <c r="W157" s="203"/>
    </row>
    <row r="158" spans="1:23" ht="15" customHeight="1">
      <c r="A158" s="203" t="s">
        <v>99</v>
      </c>
      <c r="B158" s="203"/>
      <c r="C158" s="203"/>
      <c r="D158" s="203"/>
      <c r="E158" s="203"/>
      <c r="F158" s="203"/>
      <c r="G158" s="203"/>
      <c r="H158" s="203"/>
      <c r="I158" s="203"/>
      <c r="J158" s="203"/>
      <c r="K158" s="203"/>
      <c r="L158" s="203"/>
      <c r="M158" s="203"/>
      <c r="N158" s="203"/>
      <c r="O158" s="203"/>
      <c r="P158" s="203"/>
      <c r="Q158" s="203"/>
      <c r="R158" s="203"/>
      <c r="S158" s="203"/>
      <c r="T158" s="203"/>
      <c r="U158" s="203"/>
      <c r="V158" s="203"/>
      <c r="W158" s="203"/>
    </row>
    <row r="159" spans="1:23" ht="15" customHeight="1">
      <c r="A159" s="203" t="s">
        <v>100</v>
      </c>
      <c r="B159" s="203"/>
      <c r="C159" s="203"/>
      <c r="D159" s="203"/>
      <c r="E159" s="203"/>
      <c r="F159" s="203"/>
      <c r="G159" s="203"/>
      <c r="H159" s="203"/>
      <c r="I159" s="203"/>
      <c r="J159" s="203"/>
      <c r="K159" s="203"/>
      <c r="L159" s="203"/>
      <c r="M159" s="203"/>
      <c r="N159" s="203"/>
      <c r="O159" s="203"/>
      <c r="P159" s="203"/>
      <c r="Q159" s="203"/>
      <c r="R159" s="203"/>
      <c r="S159" s="203"/>
      <c r="T159" s="203"/>
      <c r="U159" s="203"/>
      <c r="V159" s="203"/>
      <c r="W159" s="203"/>
    </row>
    <row r="160" spans="1:23" ht="2.25" hidden="1" customHeight="1">
      <c r="V160" s="2"/>
      <c r="W160" s="2"/>
    </row>
    <row r="161" spans="1:23" ht="15" customHeight="1">
      <c r="A161" s="52">
        <v>1</v>
      </c>
      <c r="B161" s="95" t="s">
        <v>101</v>
      </c>
      <c r="C161" s="60" t="s">
        <v>9</v>
      </c>
      <c r="D161" s="60" t="s">
        <v>9</v>
      </c>
      <c r="E161" s="7" t="s">
        <v>19</v>
      </c>
      <c r="F161" s="8">
        <f>F166</f>
        <v>27088349.790000003</v>
      </c>
      <c r="G161" s="8">
        <f t="shared" ref="G161:K161" si="153">G166</f>
        <v>27060271.559999999</v>
      </c>
      <c r="H161" s="8">
        <f t="shared" ref="H161:I165" si="154">H166</f>
        <v>8329705.25</v>
      </c>
      <c r="I161" s="8">
        <f t="shared" si="154"/>
        <v>8302804.7599999998</v>
      </c>
      <c r="J161" s="8">
        <f t="shared" si="153"/>
        <v>8066828.1800000006</v>
      </c>
      <c r="K161" s="8">
        <f t="shared" si="153"/>
        <v>8065650.4400000004</v>
      </c>
      <c r="L161" s="8">
        <f t="shared" ref="L161:M161" si="155">L166</f>
        <v>10691816.359999999</v>
      </c>
      <c r="M161" s="8">
        <f t="shared" si="155"/>
        <v>10691816.359999999</v>
      </c>
      <c r="N161" s="52" t="s">
        <v>9</v>
      </c>
      <c r="O161" s="52" t="s">
        <v>9</v>
      </c>
      <c r="P161" s="52" t="s">
        <v>9</v>
      </c>
      <c r="Q161" s="52" t="s">
        <v>9</v>
      </c>
      <c r="R161" s="52" t="s">
        <v>9</v>
      </c>
      <c r="S161" s="52" t="s">
        <v>9</v>
      </c>
      <c r="T161" s="52" t="s">
        <v>9</v>
      </c>
      <c r="U161" s="52" t="s">
        <v>9</v>
      </c>
      <c r="V161" s="52" t="s">
        <v>9</v>
      </c>
      <c r="W161" s="52" t="s">
        <v>9</v>
      </c>
    </row>
    <row r="162" spans="1:23" ht="21.75" customHeight="1">
      <c r="A162" s="53"/>
      <c r="B162" s="96"/>
      <c r="C162" s="61"/>
      <c r="D162" s="61"/>
      <c r="E162" s="3" t="s">
        <v>21</v>
      </c>
      <c r="F162" s="8">
        <f t="shared" ref="F162:K165" si="156">F167</f>
        <v>1704100.0499999998</v>
      </c>
      <c r="G162" s="8">
        <f t="shared" si="156"/>
        <v>1704100.0499999998</v>
      </c>
      <c r="H162" s="8">
        <f t="shared" si="154"/>
        <v>766226.69</v>
      </c>
      <c r="I162" s="8">
        <f t="shared" si="154"/>
        <v>766226.69</v>
      </c>
      <c r="J162" s="8">
        <f t="shared" si="156"/>
        <v>403282.53</v>
      </c>
      <c r="K162" s="8">
        <f t="shared" si="156"/>
        <v>403282.53</v>
      </c>
      <c r="L162" s="8">
        <f t="shared" ref="L162:M162" si="157">L167</f>
        <v>534590.82999999996</v>
      </c>
      <c r="M162" s="8">
        <f t="shared" si="157"/>
        <v>534590.82999999996</v>
      </c>
      <c r="N162" s="53"/>
      <c r="O162" s="53"/>
      <c r="P162" s="53"/>
      <c r="Q162" s="53"/>
      <c r="R162" s="53"/>
      <c r="S162" s="53"/>
      <c r="T162" s="53"/>
      <c r="U162" s="53"/>
      <c r="V162" s="53"/>
      <c r="W162" s="53"/>
    </row>
    <row r="163" spans="1:23" ht="18.75" customHeight="1">
      <c r="A163" s="53"/>
      <c r="B163" s="96"/>
      <c r="C163" s="61"/>
      <c r="D163" s="61"/>
      <c r="E163" s="3" t="s">
        <v>22</v>
      </c>
      <c r="F163" s="8">
        <f t="shared" si="156"/>
        <v>25384249.740000002</v>
      </c>
      <c r="G163" s="8">
        <f t="shared" si="156"/>
        <v>25356171.509999998</v>
      </c>
      <c r="H163" s="8">
        <f t="shared" si="154"/>
        <v>7563478.5599999996</v>
      </c>
      <c r="I163" s="8">
        <f t="shared" si="154"/>
        <v>7536578.0700000003</v>
      </c>
      <c r="J163" s="8">
        <f t="shared" si="156"/>
        <v>7663545.6500000004</v>
      </c>
      <c r="K163" s="8">
        <f t="shared" si="156"/>
        <v>7662367.9100000001</v>
      </c>
      <c r="L163" s="8">
        <f t="shared" ref="L163:M163" si="158">L168</f>
        <v>10157225.529999999</v>
      </c>
      <c r="M163" s="8">
        <f t="shared" si="158"/>
        <v>10157225.529999999</v>
      </c>
      <c r="N163" s="53"/>
      <c r="O163" s="53"/>
      <c r="P163" s="53"/>
      <c r="Q163" s="53"/>
      <c r="R163" s="53"/>
      <c r="S163" s="53"/>
      <c r="T163" s="53"/>
      <c r="U163" s="53"/>
      <c r="V163" s="53"/>
      <c r="W163" s="53"/>
    </row>
    <row r="164" spans="1:23" ht="14.25" customHeight="1">
      <c r="A164" s="53"/>
      <c r="B164" s="96"/>
      <c r="C164" s="61"/>
      <c r="D164" s="61"/>
      <c r="E164" s="3" t="s">
        <v>23</v>
      </c>
      <c r="F164" s="8">
        <f t="shared" si="156"/>
        <v>0</v>
      </c>
      <c r="G164" s="8">
        <f t="shared" si="156"/>
        <v>0</v>
      </c>
      <c r="H164" s="8">
        <f t="shared" si="154"/>
        <v>0</v>
      </c>
      <c r="I164" s="8">
        <f t="shared" si="154"/>
        <v>0</v>
      </c>
      <c r="J164" s="8">
        <f t="shared" si="156"/>
        <v>0</v>
      </c>
      <c r="K164" s="8">
        <f t="shared" si="156"/>
        <v>0</v>
      </c>
      <c r="L164" s="8">
        <f t="shared" ref="L164:M164" si="159">L169</f>
        <v>0</v>
      </c>
      <c r="M164" s="8">
        <f t="shared" si="159"/>
        <v>0</v>
      </c>
      <c r="N164" s="53"/>
      <c r="O164" s="53"/>
      <c r="P164" s="53"/>
      <c r="Q164" s="53"/>
      <c r="R164" s="53"/>
      <c r="S164" s="53"/>
      <c r="T164" s="53"/>
      <c r="U164" s="53"/>
      <c r="V164" s="53"/>
      <c r="W164" s="53"/>
    </row>
    <row r="165" spans="1:23" ht="15.75" customHeight="1">
      <c r="A165" s="54"/>
      <c r="B165" s="97"/>
      <c r="C165" s="68"/>
      <c r="D165" s="68"/>
      <c r="E165" s="3" t="s">
        <v>24</v>
      </c>
      <c r="F165" s="8">
        <f t="shared" si="156"/>
        <v>0</v>
      </c>
      <c r="G165" s="8">
        <f t="shared" si="156"/>
        <v>0</v>
      </c>
      <c r="H165" s="8">
        <f t="shared" si="154"/>
        <v>0</v>
      </c>
      <c r="I165" s="8">
        <f t="shared" si="154"/>
        <v>0</v>
      </c>
      <c r="J165" s="8">
        <f t="shared" si="156"/>
        <v>0</v>
      </c>
      <c r="K165" s="8">
        <f t="shared" si="156"/>
        <v>0</v>
      </c>
      <c r="L165" s="8">
        <f t="shared" ref="L165:M165" si="160">L170</f>
        <v>0</v>
      </c>
      <c r="M165" s="8">
        <f t="shared" si="160"/>
        <v>0</v>
      </c>
      <c r="N165" s="54"/>
      <c r="O165" s="54"/>
      <c r="P165" s="54"/>
      <c r="Q165" s="54"/>
      <c r="R165" s="54"/>
      <c r="S165" s="54"/>
      <c r="T165" s="54"/>
      <c r="U165" s="54"/>
      <c r="V165" s="54"/>
      <c r="W165" s="54"/>
    </row>
    <row r="166" spans="1:23" ht="15" customHeight="1">
      <c r="A166" s="52" t="s">
        <v>35</v>
      </c>
      <c r="B166" s="92" t="s">
        <v>102</v>
      </c>
      <c r="C166" s="60" t="s">
        <v>9</v>
      </c>
      <c r="D166" s="60" t="s">
        <v>9</v>
      </c>
      <c r="E166" s="13" t="s">
        <v>19</v>
      </c>
      <c r="F166" s="8">
        <f>F167+F168+F169+F170</f>
        <v>27088349.790000003</v>
      </c>
      <c r="G166" s="8">
        <f t="shared" ref="G166:K166" si="161">G167+G168+G169+G170</f>
        <v>27060271.559999999</v>
      </c>
      <c r="H166" s="8">
        <f>H167+H168+H169+H170</f>
        <v>8329705.25</v>
      </c>
      <c r="I166" s="8">
        <f>I167+I168+I169+I170</f>
        <v>8302804.7599999998</v>
      </c>
      <c r="J166" s="8">
        <f t="shared" si="161"/>
        <v>8066828.1800000006</v>
      </c>
      <c r="K166" s="8">
        <f t="shared" si="161"/>
        <v>8065650.4400000004</v>
      </c>
      <c r="L166" s="8">
        <f t="shared" ref="L166:M166" si="162">L167+L168+L169+L170</f>
        <v>10691816.359999999</v>
      </c>
      <c r="M166" s="8">
        <f t="shared" si="162"/>
        <v>10691816.359999999</v>
      </c>
      <c r="N166" s="52" t="s">
        <v>9</v>
      </c>
      <c r="O166" s="52" t="s">
        <v>9</v>
      </c>
      <c r="P166" s="52" t="s">
        <v>9</v>
      </c>
      <c r="Q166" s="52" t="s">
        <v>9</v>
      </c>
      <c r="R166" s="52" t="s">
        <v>9</v>
      </c>
      <c r="S166" s="52" t="s">
        <v>9</v>
      </c>
      <c r="T166" s="52" t="s">
        <v>9</v>
      </c>
      <c r="U166" s="52" t="s">
        <v>9</v>
      </c>
      <c r="V166" s="52" t="s">
        <v>9</v>
      </c>
      <c r="W166" s="52" t="s">
        <v>9</v>
      </c>
    </row>
    <row r="167" spans="1:23" ht="12.75" customHeight="1">
      <c r="A167" s="53"/>
      <c r="B167" s="93"/>
      <c r="C167" s="61"/>
      <c r="D167" s="61"/>
      <c r="E167" s="3" t="s">
        <v>21</v>
      </c>
      <c r="F167" s="8">
        <f>F172</f>
        <v>1704100.0499999998</v>
      </c>
      <c r="G167" s="8">
        <f t="shared" ref="G167:K167" si="163">G172</f>
        <v>1704100.0499999998</v>
      </c>
      <c r="H167" s="8">
        <f t="shared" ref="H167:I170" si="164">H172</f>
        <v>766226.69</v>
      </c>
      <c r="I167" s="8">
        <f t="shared" si="164"/>
        <v>766226.69</v>
      </c>
      <c r="J167" s="8">
        <f t="shared" si="163"/>
        <v>403282.53</v>
      </c>
      <c r="K167" s="8">
        <f t="shared" si="163"/>
        <v>403282.53</v>
      </c>
      <c r="L167" s="8">
        <f t="shared" ref="L167:M167" si="165">L172</f>
        <v>534590.82999999996</v>
      </c>
      <c r="M167" s="8">
        <f t="shared" si="165"/>
        <v>534590.82999999996</v>
      </c>
      <c r="N167" s="53"/>
      <c r="O167" s="53"/>
      <c r="P167" s="53"/>
      <c r="Q167" s="53"/>
      <c r="R167" s="53"/>
      <c r="S167" s="53"/>
      <c r="T167" s="53"/>
      <c r="U167" s="53"/>
      <c r="V167" s="53"/>
      <c r="W167" s="53"/>
    </row>
    <row r="168" spans="1:23" ht="12" customHeight="1">
      <c r="A168" s="53"/>
      <c r="B168" s="93"/>
      <c r="C168" s="61"/>
      <c r="D168" s="61"/>
      <c r="E168" s="3" t="s">
        <v>22</v>
      </c>
      <c r="F168" s="8">
        <f t="shared" ref="F168:K170" si="166">F173</f>
        <v>25384249.740000002</v>
      </c>
      <c r="G168" s="8">
        <f t="shared" si="166"/>
        <v>25356171.509999998</v>
      </c>
      <c r="H168" s="8">
        <f t="shared" si="164"/>
        <v>7563478.5599999996</v>
      </c>
      <c r="I168" s="8">
        <f t="shared" si="164"/>
        <v>7536578.0700000003</v>
      </c>
      <c r="J168" s="8">
        <f t="shared" si="166"/>
        <v>7663545.6500000004</v>
      </c>
      <c r="K168" s="8">
        <f t="shared" si="166"/>
        <v>7662367.9100000001</v>
      </c>
      <c r="L168" s="8">
        <f t="shared" ref="L168:M168" si="167">L173</f>
        <v>10157225.529999999</v>
      </c>
      <c r="M168" s="8">
        <f t="shared" si="167"/>
        <v>10157225.529999999</v>
      </c>
      <c r="N168" s="53"/>
      <c r="O168" s="53"/>
      <c r="P168" s="53"/>
      <c r="Q168" s="53"/>
      <c r="R168" s="53"/>
      <c r="S168" s="53"/>
      <c r="T168" s="53"/>
      <c r="U168" s="53"/>
      <c r="V168" s="53"/>
      <c r="W168" s="53"/>
    </row>
    <row r="169" spans="1:23" ht="12.75" customHeight="1">
      <c r="A169" s="53"/>
      <c r="B169" s="93"/>
      <c r="C169" s="61"/>
      <c r="D169" s="61"/>
      <c r="E169" s="3" t="s">
        <v>23</v>
      </c>
      <c r="F169" s="8">
        <f t="shared" si="166"/>
        <v>0</v>
      </c>
      <c r="G169" s="8">
        <f t="shared" si="166"/>
        <v>0</v>
      </c>
      <c r="H169" s="8">
        <f t="shared" si="164"/>
        <v>0</v>
      </c>
      <c r="I169" s="8">
        <f t="shared" si="164"/>
        <v>0</v>
      </c>
      <c r="J169" s="8">
        <f t="shared" si="166"/>
        <v>0</v>
      </c>
      <c r="K169" s="8">
        <f t="shared" si="166"/>
        <v>0</v>
      </c>
      <c r="L169" s="8">
        <f t="shared" ref="L169:M169" si="168">L174</f>
        <v>0</v>
      </c>
      <c r="M169" s="8">
        <f t="shared" si="168"/>
        <v>0</v>
      </c>
      <c r="N169" s="53"/>
      <c r="O169" s="53"/>
      <c r="P169" s="53"/>
      <c r="Q169" s="53"/>
      <c r="R169" s="53"/>
      <c r="S169" s="53"/>
      <c r="T169" s="53"/>
      <c r="U169" s="53"/>
      <c r="V169" s="53"/>
      <c r="W169" s="53"/>
    </row>
    <row r="170" spans="1:23" ht="15" customHeight="1">
      <c r="A170" s="54"/>
      <c r="B170" s="94"/>
      <c r="C170" s="68"/>
      <c r="D170" s="68"/>
      <c r="E170" s="3" t="s">
        <v>24</v>
      </c>
      <c r="F170" s="8">
        <f t="shared" si="166"/>
        <v>0</v>
      </c>
      <c r="G170" s="8">
        <f t="shared" si="166"/>
        <v>0</v>
      </c>
      <c r="H170" s="8">
        <f t="shared" si="164"/>
        <v>0</v>
      </c>
      <c r="I170" s="8">
        <f t="shared" si="164"/>
        <v>0</v>
      </c>
      <c r="J170" s="8">
        <f t="shared" si="166"/>
        <v>0</v>
      </c>
      <c r="K170" s="8">
        <f t="shared" si="166"/>
        <v>0</v>
      </c>
      <c r="L170" s="8">
        <f t="shared" ref="L170:M170" si="169">L175</f>
        <v>0</v>
      </c>
      <c r="M170" s="8">
        <f t="shared" si="169"/>
        <v>0</v>
      </c>
      <c r="N170" s="54"/>
      <c r="O170" s="54"/>
      <c r="P170" s="54"/>
      <c r="Q170" s="54"/>
      <c r="R170" s="54"/>
      <c r="S170" s="54"/>
      <c r="T170" s="54"/>
      <c r="U170" s="54"/>
      <c r="V170" s="54"/>
      <c r="W170" s="54"/>
    </row>
    <row r="171" spans="1:23" ht="12" customHeight="1">
      <c r="A171" s="62" t="s">
        <v>38</v>
      </c>
      <c r="B171" s="83" t="s">
        <v>103</v>
      </c>
      <c r="C171" s="60" t="s">
        <v>200</v>
      </c>
      <c r="D171" s="86" t="s">
        <v>215</v>
      </c>
      <c r="E171" s="7" t="s">
        <v>19</v>
      </c>
      <c r="F171" s="8">
        <f>F172+F173+F174+F175</f>
        <v>27088349.790000003</v>
      </c>
      <c r="G171" s="8">
        <f t="shared" ref="G171:K171" si="170">G172+G173+G174+G175</f>
        <v>27060271.559999999</v>
      </c>
      <c r="H171" s="9">
        <f>H172+H173+H174+H175</f>
        <v>8329705.25</v>
      </c>
      <c r="I171" s="9">
        <f>I172+I173+I174+I175</f>
        <v>8302804.7599999998</v>
      </c>
      <c r="J171" s="9">
        <f t="shared" si="170"/>
        <v>8066828.1800000006</v>
      </c>
      <c r="K171" s="9">
        <f t="shared" si="170"/>
        <v>8065650.4400000004</v>
      </c>
      <c r="L171" s="9">
        <f t="shared" ref="L171:M171" si="171">L172+L173+L174+L175</f>
        <v>10691816.359999999</v>
      </c>
      <c r="M171" s="9">
        <f t="shared" si="171"/>
        <v>10691816.359999999</v>
      </c>
      <c r="N171" s="72" t="s">
        <v>104</v>
      </c>
      <c r="O171" s="52" t="s">
        <v>45</v>
      </c>
      <c r="P171" s="98">
        <f>(R171+T171+V171)/3</f>
        <v>90</v>
      </c>
      <c r="Q171" s="98">
        <f>(S171+U171+W171)/3</f>
        <v>100</v>
      </c>
      <c r="R171" s="98">
        <v>90</v>
      </c>
      <c r="S171" s="98">
        <v>100</v>
      </c>
      <c r="T171" s="98">
        <v>90</v>
      </c>
      <c r="U171" s="98">
        <v>100</v>
      </c>
      <c r="V171" s="98">
        <v>90</v>
      </c>
      <c r="W171" s="98">
        <v>100</v>
      </c>
    </row>
    <row r="172" spans="1:23" ht="13">
      <c r="A172" s="63"/>
      <c r="B172" s="84"/>
      <c r="C172" s="61"/>
      <c r="D172" s="87"/>
      <c r="E172" s="3" t="s">
        <v>21</v>
      </c>
      <c r="F172" s="8">
        <f t="shared" ref="F172:G175" si="172">H172+J:J+L172</f>
        <v>1704100.0499999998</v>
      </c>
      <c r="G172" s="8">
        <f t="shared" si="172"/>
        <v>1704100.0499999998</v>
      </c>
      <c r="H172" s="9">
        <v>766226.69</v>
      </c>
      <c r="I172" s="9">
        <v>766226.69</v>
      </c>
      <c r="J172" s="9">
        <v>403282.53</v>
      </c>
      <c r="K172" s="9">
        <v>403282.53</v>
      </c>
      <c r="L172" s="9">
        <v>534590.82999999996</v>
      </c>
      <c r="M172" s="9">
        <v>534590.82999999996</v>
      </c>
      <c r="N172" s="73"/>
      <c r="O172" s="53"/>
      <c r="P172" s="99"/>
      <c r="Q172" s="99"/>
      <c r="R172" s="99"/>
      <c r="S172" s="99"/>
      <c r="T172" s="99"/>
      <c r="U172" s="99"/>
      <c r="V172" s="99"/>
      <c r="W172" s="99"/>
    </row>
    <row r="173" spans="1:23" ht="13">
      <c r="A173" s="63"/>
      <c r="B173" s="84"/>
      <c r="C173" s="61"/>
      <c r="D173" s="87"/>
      <c r="E173" s="3" t="s">
        <v>22</v>
      </c>
      <c r="F173" s="8">
        <f t="shared" si="172"/>
        <v>25384249.740000002</v>
      </c>
      <c r="G173" s="8">
        <f t="shared" si="172"/>
        <v>25356171.509999998</v>
      </c>
      <c r="H173" s="9">
        <v>7563478.5599999996</v>
      </c>
      <c r="I173" s="9">
        <v>7536578.0700000003</v>
      </c>
      <c r="J173" s="9">
        <v>7663545.6500000004</v>
      </c>
      <c r="K173" s="9">
        <v>7662367.9100000001</v>
      </c>
      <c r="L173" s="9">
        <v>10157225.529999999</v>
      </c>
      <c r="M173" s="9">
        <v>10157225.529999999</v>
      </c>
      <c r="N173" s="73"/>
      <c r="O173" s="53"/>
      <c r="P173" s="99"/>
      <c r="Q173" s="99"/>
      <c r="R173" s="99"/>
      <c r="S173" s="99"/>
      <c r="T173" s="99"/>
      <c r="U173" s="99"/>
      <c r="V173" s="99"/>
      <c r="W173" s="99"/>
    </row>
    <row r="174" spans="1:23" ht="14.25" customHeight="1">
      <c r="A174" s="63"/>
      <c r="B174" s="84"/>
      <c r="C174" s="61"/>
      <c r="D174" s="87"/>
      <c r="E174" s="3" t="s">
        <v>23</v>
      </c>
      <c r="F174" s="8">
        <f t="shared" si="172"/>
        <v>0</v>
      </c>
      <c r="G174" s="8">
        <f t="shared" si="172"/>
        <v>0</v>
      </c>
      <c r="H174" s="9">
        <v>0</v>
      </c>
      <c r="I174" s="9">
        <v>0</v>
      </c>
      <c r="J174" s="9">
        <v>0</v>
      </c>
      <c r="K174" s="9">
        <v>0</v>
      </c>
      <c r="L174" s="9">
        <v>0</v>
      </c>
      <c r="M174" s="9">
        <v>0</v>
      </c>
      <c r="N174" s="73"/>
      <c r="O174" s="53"/>
      <c r="P174" s="99"/>
      <c r="Q174" s="99"/>
      <c r="R174" s="99"/>
      <c r="S174" s="99"/>
      <c r="T174" s="99"/>
      <c r="U174" s="99"/>
      <c r="V174" s="99"/>
      <c r="W174" s="99"/>
    </row>
    <row r="175" spans="1:23" ht="13.5" customHeight="1">
      <c r="A175" s="64"/>
      <c r="B175" s="85"/>
      <c r="C175" s="68"/>
      <c r="D175" s="88"/>
      <c r="E175" s="3" t="s">
        <v>24</v>
      </c>
      <c r="F175" s="8">
        <f t="shared" si="172"/>
        <v>0</v>
      </c>
      <c r="G175" s="8">
        <f t="shared" si="172"/>
        <v>0</v>
      </c>
      <c r="H175" s="9">
        <v>0</v>
      </c>
      <c r="I175" s="9">
        <v>0</v>
      </c>
      <c r="J175" s="9">
        <v>0</v>
      </c>
      <c r="K175" s="9">
        <v>0</v>
      </c>
      <c r="L175" s="9">
        <v>0</v>
      </c>
      <c r="M175" s="9">
        <v>0</v>
      </c>
      <c r="N175" s="74"/>
      <c r="O175" s="54"/>
      <c r="P175" s="100"/>
      <c r="Q175" s="100"/>
      <c r="R175" s="100"/>
      <c r="S175" s="100"/>
      <c r="T175" s="100"/>
      <c r="U175" s="100"/>
      <c r="V175" s="100"/>
      <c r="W175" s="100"/>
    </row>
    <row r="176" spans="1:23" ht="12.75" customHeight="1">
      <c r="A176" s="101" t="s">
        <v>33</v>
      </c>
      <c r="B176" s="102"/>
      <c r="C176" s="52" t="s">
        <v>9</v>
      </c>
      <c r="D176" s="52" t="s">
        <v>9</v>
      </c>
      <c r="E176" s="10" t="s">
        <v>8</v>
      </c>
      <c r="F176" s="8">
        <f>F161</f>
        <v>27088349.790000003</v>
      </c>
      <c r="G176" s="8">
        <f t="shared" ref="G176:K176" si="173">G161</f>
        <v>27060271.559999999</v>
      </c>
      <c r="H176" s="8">
        <f t="shared" si="173"/>
        <v>8329705.25</v>
      </c>
      <c r="I176" s="8">
        <f t="shared" si="173"/>
        <v>8302804.7599999998</v>
      </c>
      <c r="J176" s="8">
        <f t="shared" si="173"/>
        <v>8066828.1800000006</v>
      </c>
      <c r="K176" s="8">
        <f t="shared" si="173"/>
        <v>8065650.4400000004</v>
      </c>
      <c r="L176" s="8">
        <f t="shared" ref="L176:M176" si="174">L161</f>
        <v>10691816.359999999</v>
      </c>
      <c r="M176" s="8">
        <f t="shared" si="174"/>
        <v>10691816.359999999</v>
      </c>
      <c r="N176" s="60" t="s">
        <v>9</v>
      </c>
      <c r="O176" s="52" t="s">
        <v>9</v>
      </c>
      <c r="P176" s="52" t="s">
        <v>9</v>
      </c>
      <c r="Q176" s="52" t="s">
        <v>9</v>
      </c>
      <c r="R176" s="52" t="s">
        <v>9</v>
      </c>
      <c r="S176" s="52" t="s">
        <v>9</v>
      </c>
      <c r="T176" s="52" t="s">
        <v>9</v>
      </c>
      <c r="U176" s="52" t="s">
        <v>9</v>
      </c>
      <c r="V176" s="52" t="s">
        <v>9</v>
      </c>
      <c r="W176" s="52" t="s">
        <v>9</v>
      </c>
    </row>
    <row r="177" spans="1:23" ht="14.25" customHeight="1">
      <c r="A177" s="103"/>
      <c r="B177" s="104"/>
      <c r="C177" s="53"/>
      <c r="D177" s="53"/>
      <c r="E177" s="3" t="s">
        <v>21</v>
      </c>
      <c r="F177" s="8">
        <f t="shared" ref="F177:G180" si="175">H177+J177</f>
        <v>1169509.22</v>
      </c>
      <c r="G177" s="8">
        <f t="shared" si="175"/>
        <v>1169509.22</v>
      </c>
      <c r="H177" s="8">
        <f t="shared" ref="H177:K177" si="176">H162</f>
        <v>766226.69</v>
      </c>
      <c r="I177" s="8">
        <f t="shared" si="176"/>
        <v>766226.69</v>
      </c>
      <c r="J177" s="8">
        <f t="shared" si="176"/>
        <v>403282.53</v>
      </c>
      <c r="K177" s="8">
        <f t="shared" si="176"/>
        <v>403282.53</v>
      </c>
      <c r="L177" s="8">
        <f t="shared" ref="L177:M177" si="177">L162</f>
        <v>534590.82999999996</v>
      </c>
      <c r="M177" s="8">
        <f t="shared" si="177"/>
        <v>534590.82999999996</v>
      </c>
      <c r="N177" s="61"/>
      <c r="O177" s="53"/>
      <c r="P177" s="53"/>
      <c r="Q177" s="53"/>
      <c r="R177" s="53"/>
      <c r="S177" s="53"/>
      <c r="T177" s="53"/>
      <c r="U177" s="53"/>
      <c r="V177" s="53"/>
      <c r="W177" s="53"/>
    </row>
    <row r="178" spans="1:23" ht="13.5" customHeight="1">
      <c r="A178" s="103"/>
      <c r="B178" s="104"/>
      <c r="C178" s="53"/>
      <c r="D178" s="53"/>
      <c r="E178" s="3" t="s">
        <v>22</v>
      </c>
      <c r="F178" s="8">
        <f t="shared" si="175"/>
        <v>15227024.210000001</v>
      </c>
      <c r="G178" s="8">
        <f t="shared" si="175"/>
        <v>15198945.98</v>
      </c>
      <c r="H178" s="8">
        <f t="shared" ref="H178:K180" si="178">H163</f>
        <v>7563478.5599999996</v>
      </c>
      <c r="I178" s="8">
        <f t="shared" si="178"/>
        <v>7536578.0700000003</v>
      </c>
      <c r="J178" s="8">
        <f t="shared" si="178"/>
        <v>7663545.6500000004</v>
      </c>
      <c r="K178" s="8">
        <f t="shared" si="178"/>
        <v>7662367.9100000001</v>
      </c>
      <c r="L178" s="8">
        <f t="shared" ref="L178:M178" si="179">L163</f>
        <v>10157225.529999999</v>
      </c>
      <c r="M178" s="8">
        <f t="shared" si="179"/>
        <v>10157225.529999999</v>
      </c>
      <c r="N178" s="61"/>
      <c r="O178" s="53"/>
      <c r="P178" s="53"/>
      <c r="Q178" s="53"/>
      <c r="R178" s="53"/>
      <c r="S178" s="53"/>
      <c r="T178" s="53"/>
      <c r="U178" s="53"/>
      <c r="V178" s="53"/>
      <c r="W178" s="53"/>
    </row>
    <row r="179" spans="1:23" ht="12.75" customHeight="1">
      <c r="A179" s="103"/>
      <c r="B179" s="104"/>
      <c r="C179" s="53"/>
      <c r="D179" s="53"/>
      <c r="E179" s="11" t="s">
        <v>23</v>
      </c>
      <c r="F179" s="8">
        <f t="shared" si="175"/>
        <v>0</v>
      </c>
      <c r="G179" s="8">
        <f t="shared" si="175"/>
        <v>0</v>
      </c>
      <c r="H179" s="8">
        <f t="shared" si="178"/>
        <v>0</v>
      </c>
      <c r="I179" s="8">
        <f t="shared" si="178"/>
        <v>0</v>
      </c>
      <c r="J179" s="8">
        <f t="shared" si="178"/>
        <v>0</v>
      </c>
      <c r="K179" s="8">
        <f t="shared" si="178"/>
        <v>0</v>
      </c>
      <c r="L179" s="8">
        <f t="shared" ref="L179:M179" si="180">L164</f>
        <v>0</v>
      </c>
      <c r="M179" s="8">
        <f t="shared" si="180"/>
        <v>0</v>
      </c>
      <c r="N179" s="61"/>
      <c r="O179" s="53"/>
      <c r="P179" s="53"/>
      <c r="Q179" s="53"/>
      <c r="R179" s="53"/>
      <c r="S179" s="53"/>
      <c r="T179" s="53"/>
      <c r="U179" s="53"/>
      <c r="V179" s="53"/>
      <c r="W179" s="53"/>
    </row>
    <row r="180" spans="1:23" ht="15" customHeight="1">
      <c r="A180" s="105"/>
      <c r="B180" s="106"/>
      <c r="C180" s="54"/>
      <c r="D180" s="54"/>
      <c r="E180" s="3" t="s">
        <v>24</v>
      </c>
      <c r="F180" s="8">
        <f t="shared" si="175"/>
        <v>0</v>
      </c>
      <c r="G180" s="8">
        <f t="shared" si="175"/>
        <v>0</v>
      </c>
      <c r="H180" s="8">
        <f t="shared" si="178"/>
        <v>0</v>
      </c>
      <c r="I180" s="8">
        <f t="shared" si="178"/>
        <v>0</v>
      </c>
      <c r="J180" s="8">
        <f t="shared" si="178"/>
        <v>0</v>
      </c>
      <c r="K180" s="8">
        <f t="shared" si="178"/>
        <v>0</v>
      </c>
      <c r="L180" s="8">
        <f t="shared" ref="L180:M180" si="181">L165</f>
        <v>0</v>
      </c>
      <c r="M180" s="8">
        <f t="shared" si="181"/>
        <v>0</v>
      </c>
      <c r="N180" s="68"/>
      <c r="O180" s="54"/>
      <c r="P180" s="54"/>
      <c r="Q180" s="54"/>
      <c r="R180" s="54"/>
      <c r="S180" s="54"/>
      <c r="T180" s="54"/>
      <c r="U180" s="54"/>
      <c r="V180" s="54"/>
      <c r="W180" s="54"/>
    </row>
    <row r="181" spans="1:23" ht="15" customHeight="1">
      <c r="A181" s="203" t="s">
        <v>105</v>
      </c>
      <c r="B181" s="203"/>
      <c r="C181" s="203"/>
      <c r="D181" s="203"/>
      <c r="E181" s="203"/>
      <c r="F181" s="203"/>
      <c r="G181" s="203"/>
      <c r="H181" s="203"/>
      <c r="I181" s="203"/>
      <c r="J181" s="203"/>
      <c r="K181" s="203"/>
      <c r="L181" s="203"/>
      <c r="M181" s="203"/>
      <c r="N181" s="203"/>
      <c r="O181" s="203"/>
      <c r="P181" s="203"/>
      <c r="Q181" s="203"/>
      <c r="R181" s="203"/>
      <c r="S181" s="203"/>
      <c r="T181" s="203"/>
      <c r="U181" s="203"/>
      <c r="V181" s="203"/>
      <c r="W181" s="203"/>
    </row>
    <row r="182" spans="1:23" ht="15" customHeight="1">
      <c r="A182" s="203" t="s">
        <v>106</v>
      </c>
      <c r="B182" s="203"/>
      <c r="C182" s="203"/>
      <c r="D182" s="203"/>
      <c r="E182" s="203"/>
      <c r="F182" s="203"/>
      <c r="G182" s="203"/>
      <c r="H182" s="203"/>
      <c r="I182" s="203"/>
      <c r="J182" s="203"/>
      <c r="K182" s="203"/>
      <c r="L182" s="203"/>
      <c r="M182" s="203"/>
      <c r="N182" s="203"/>
      <c r="O182" s="203"/>
      <c r="P182" s="203"/>
      <c r="Q182" s="203"/>
      <c r="R182" s="203"/>
      <c r="S182" s="203"/>
      <c r="T182" s="203"/>
      <c r="U182" s="203"/>
      <c r="V182" s="203"/>
      <c r="W182" s="203"/>
    </row>
    <row r="183" spans="1:23" ht="15" customHeight="1">
      <c r="A183" s="203" t="s">
        <v>107</v>
      </c>
      <c r="B183" s="203"/>
      <c r="C183" s="203"/>
      <c r="D183" s="203"/>
      <c r="E183" s="203"/>
      <c r="F183" s="203"/>
      <c r="G183" s="203"/>
      <c r="H183" s="203"/>
      <c r="I183" s="203"/>
      <c r="J183" s="203"/>
      <c r="K183" s="203"/>
      <c r="L183" s="203"/>
      <c r="M183" s="203"/>
      <c r="N183" s="203"/>
      <c r="O183" s="203"/>
      <c r="P183" s="203"/>
      <c r="Q183" s="203"/>
      <c r="R183" s="203"/>
      <c r="S183" s="203"/>
      <c r="T183" s="203"/>
      <c r="U183" s="203"/>
      <c r="V183" s="203"/>
      <c r="W183" s="203"/>
    </row>
    <row r="184" spans="1:23" ht="2.25" hidden="1" customHeight="1">
      <c r="V184" s="2"/>
      <c r="W184" s="2"/>
    </row>
    <row r="185" spans="1:23" ht="42" customHeight="1">
      <c r="A185" s="52">
        <v>1</v>
      </c>
      <c r="B185" s="95" t="s">
        <v>108</v>
      </c>
      <c r="C185" s="60" t="s">
        <v>9</v>
      </c>
      <c r="D185" s="60" t="s">
        <v>9</v>
      </c>
      <c r="E185" s="7" t="s">
        <v>19</v>
      </c>
      <c r="F185" s="8">
        <f>F190</f>
        <v>160322536.59</v>
      </c>
      <c r="G185" s="8">
        <f t="shared" ref="G185:J185" si="182">G190</f>
        <v>160047041.41</v>
      </c>
      <c r="H185" s="8">
        <f t="shared" ref="H185:I187" si="183">H190</f>
        <v>44516072.32</v>
      </c>
      <c r="I185" s="8">
        <f t="shared" si="183"/>
        <v>44383851.75</v>
      </c>
      <c r="J185" s="8">
        <f t="shared" si="182"/>
        <v>52835041.050000012</v>
      </c>
      <c r="K185" s="8">
        <f>K190</f>
        <v>52749061.030000009</v>
      </c>
      <c r="L185" s="8">
        <f t="shared" ref="L185" si="184">L190</f>
        <v>62971423.219999999</v>
      </c>
      <c r="M185" s="8">
        <f>M190</f>
        <v>62914128.630000003</v>
      </c>
      <c r="N185" s="60" t="s">
        <v>9</v>
      </c>
      <c r="O185" s="60" t="s">
        <v>9</v>
      </c>
      <c r="P185" s="60" t="s">
        <v>9</v>
      </c>
      <c r="Q185" s="60" t="s">
        <v>9</v>
      </c>
      <c r="R185" s="60" t="s">
        <v>9</v>
      </c>
      <c r="S185" s="60" t="s">
        <v>9</v>
      </c>
      <c r="T185" s="60" t="s">
        <v>9</v>
      </c>
      <c r="U185" s="60" t="s">
        <v>9</v>
      </c>
      <c r="V185" s="60" t="s">
        <v>9</v>
      </c>
      <c r="W185" s="60" t="s">
        <v>9</v>
      </c>
    </row>
    <row r="186" spans="1:23" ht="27.75" customHeight="1">
      <c r="A186" s="53"/>
      <c r="B186" s="96"/>
      <c r="C186" s="61"/>
      <c r="D186" s="61"/>
      <c r="E186" s="3" t="s">
        <v>21</v>
      </c>
      <c r="F186" s="8">
        <f t="shared" ref="F186:K186" si="185">F191</f>
        <v>155572860.13</v>
      </c>
      <c r="G186" s="8">
        <f t="shared" si="185"/>
        <v>155341929.43000001</v>
      </c>
      <c r="H186" s="8">
        <f t="shared" si="183"/>
        <v>42953803.729999997</v>
      </c>
      <c r="I186" s="8">
        <f t="shared" si="183"/>
        <v>42859930.689999998</v>
      </c>
      <c r="J186" s="8">
        <f t="shared" si="185"/>
        <v>51161501.920000009</v>
      </c>
      <c r="K186" s="8">
        <f t="shared" si="185"/>
        <v>51081666.530000009</v>
      </c>
      <c r="L186" s="8">
        <f t="shared" ref="L186:M186" si="186">L191</f>
        <v>61457554.479999997</v>
      </c>
      <c r="M186" s="8">
        <f t="shared" si="186"/>
        <v>61400332.210000001</v>
      </c>
      <c r="N186" s="61"/>
      <c r="O186" s="61"/>
      <c r="P186" s="61"/>
      <c r="Q186" s="61"/>
      <c r="R186" s="61"/>
      <c r="S186" s="61"/>
      <c r="T186" s="61"/>
      <c r="U186" s="61"/>
      <c r="V186" s="61"/>
      <c r="W186" s="61"/>
    </row>
    <row r="187" spans="1:23" ht="30.75" customHeight="1">
      <c r="A187" s="53"/>
      <c r="B187" s="96"/>
      <c r="C187" s="61"/>
      <c r="D187" s="61"/>
      <c r="E187" s="3" t="s">
        <v>22</v>
      </c>
      <c r="F187" s="8">
        <f t="shared" ref="F187:K187" si="187">F192</f>
        <v>4749676.46</v>
      </c>
      <c r="G187" s="8">
        <f t="shared" si="187"/>
        <v>4705111.9799999995</v>
      </c>
      <c r="H187" s="8">
        <f t="shared" si="183"/>
        <v>1562268.59</v>
      </c>
      <c r="I187" s="8">
        <f t="shared" si="183"/>
        <v>1523921.06</v>
      </c>
      <c r="J187" s="8">
        <f t="shared" si="187"/>
        <v>1673539.1299999997</v>
      </c>
      <c r="K187" s="8">
        <f t="shared" si="187"/>
        <v>1667394.4999999998</v>
      </c>
      <c r="L187" s="8">
        <f t="shared" ref="L187:M187" si="188">L192</f>
        <v>1513868.74</v>
      </c>
      <c r="M187" s="8">
        <f t="shared" si="188"/>
        <v>1513796.42</v>
      </c>
      <c r="N187" s="61"/>
      <c r="O187" s="61"/>
      <c r="P187" s="61"/>
      <c r="Q187" s="61"/>
      <c r="R187" s="61"/>
      <c r="S187" s="61"/>
      <c r="T187" s="61"/>
      <c r="U187" s="61"/>
      <c r="V187" s="61"/>
      <c r="W187" s="61"/>
    </row>
    <row r="188" spans="1:23" ht="23.25" customHeight="1">
      <c r="A188" s="53"/>
      <c r="B188" s="96"/>
      <c r="C188" s="61"/>
      <c r="D188" s="61"/>
      <c r="E188" s="3" t="s">
        <v>23</v>
      </c>
      <c r="F188" s="8">
        <f t="shared" ref="F188:K189" si="189">F193</f>
        <v>0</v>
      </c>
      <c r="G188" s="8">
        <f t="shared" si="189"/>
        <v>0</v>
      </c>
      <c r="H188" s="8">
        <f t="shared" si="189"/>
        <v>0</v>
      </c>
      <c r="I188" s="8">
        <f t="shared" si="189"/>
        <v>0</v>
      </c>
      <c r="J188" s="8">
        <f t="shared" si="189"/>
        <v>0</v>
      </c>
      <c r="K188" s="8">
        <f t="shared" si="189"/>
        <v>0</v>
      </c>
      <c r="L188" s="8">
        <f t="shared" ref="L188:M188" si="190">L193</f>
        <v>0</v>
      </c>
      <c r="M188" s="8">
        <f t="shared" si="190"/>
        <v>0</v>
      </c>
      <c r="N188" s="61"/>
      <c r="O188" s="61"/>
      <c r="P188" s="61"/>
      <c r="Q188" s="61"/>
      <c r="R188" s="61"/>
      <c r="S188" s="61"/>
      <c r="T188" s="61"/>
      <c r="U188" s="61"/>
      <c r="V188" s="61"/>
      <c r="W188" s="61"/>
    </row>
    <row r="189" spans="1:23" ht="33" customHeight="1">
      <c r="A189" s="54"/>
      <c r="B189" s="97"/>
      <c r="C189" s="68"/>
      <c r="D189" s="68"/>
      <c r="E189" s="3" t="s">
        <v>24</v>
      </c>
      <c r="F189" s="8">
        <f t="shared" si="189"/>
        <v>0</v>
      </c>
      <c r="G189" s="8">
        <f t="shared" si="189"/>
        <v>0</v>
      </c>
      <c r="H189" s="8">
        <f t="shared" si="189"/>
        <v>0</v>
      </c>
      <c r="I189" s="8">
        <f t="shared" si="189"/>
        <v>0</v>
      </c>
      <c r="J189" s="8">
        <f t="shared" si="189"/>
        <v>0</v>
      </c>
      <c r="K189" s="8">
        <f t="shared" si="189"/>
        <v>0</v>
      </c>
      <c r="L189" s="8">
        <f t="shared" ref="L189:M189" si="191">L194</f>
        <v>0</v>
      </c>
      <c r="M189" s="8">
        <f t="shared" si="191"/>
        <v>0</v>
      </c>
      <c r="N189" s="68"/>
      <c r="O189" s="68"/>
      <c r="P189" s="68"/>
      <c r="Q189" s="68"/>
      <c r="R189" s="68"/>
      <c r="S189" s="68"/>
      <c r="T189" s="68"/>
      <c r="U189" s="68"/>
      <c r="V189" s="68"/>
      <c r="W189" s="68"/>
    </row>
    <row r="190" spans="1:23" ht="27" customHeight="1">
      <c r="A190" s="52" t="s">
        <v>35</v>
      </c>
      <c r="B190" s="92" t="s">
        <v>109</v>
      </c>
      <c r="C190" s="60" t="s">
        <v>9</v>
      </c>
      <c r="D190" s="60" t="s">
        <v>9</v>
      </c>
      <c r="E190" s="13" t="s">
        <v>19</v>
      </c>
      <c r="F190" s="8">
        <f t="shared" ref="F190:K190" si="192">F191+F192+F193+F194</f>
        <v>160322536.59</v>
      </c>
      <c r="G190" s="8">
        <f t="shared" si="192"/>
        <v>160047041.41</v>
      </c>
      <c r="H190" s="8">
        <f t="shared" si="192"/>
        <v>44516072.32</v>
      </c>
      <c r="I190" s="8">
        <f t="shared" si="192"/>
        <v>44383851.75</v>
      </c>
      <c r="J190" s="8">
        <f t="shared" si="192"/>
        <v>52835041.050000012</v>
      </c>
      <c r="K190" s="8">
        <f t="shared" si="192"/>
        <v>52749061.030000009</v>
      </c>
      <c r="L190" s="8">
        <f t="shared" ref="L190" si="193">L191+L192+L193+L194</f>
        <v>62971423.219999999</v>
      </c>
      <c r="M190" s="8">
        <f t="shared" ref="M190" si="194">M191+M192+M193+M194</f>
        <v>62914128.630000003</v>
      </c>
      <c r="N190" s="60" t="s">
        <v>9</v>
      </c>
      <c r="O190" s="60" t="s">
        <v>9</v>
      </c>
      <c r="P190" s="60" t="s">
        <v>9</v>
      </c>
      <c r="Q190" s="60" t="s">
        <v>9</v>
      </c>
      <c r="R190" s="60" t="s">
        <v>9</v>
      </c>
      <c r="S190" s="60" t="s">
        <v>9</v>
      </c>
      <c r="T190" s="60" t="s">
        <v>9</v>
      </c>
      <c r="U190" s="60" t="s">
        <v>9</v>
      </c>
      <c r="V190" s="60" t="s">
        <v>9</v>
      </c>
      <c r="W190" s="60" t="s">
        <v>9</v>
      </c>
    </row>
    <row r="191" spans="1:23" ht="27" customHeight="1">
      <c r="A191" s="53"/>
      <c r="B191" s="93"/>
      <c r="C191" s="61"/>
      <c r="D191" s="61"/>
      <c r="E191" s="3" t="s">
        <v>21</v>
      </c>
      <c r="F191" s="8">
        <f>H191+J191+L191</f>
        <v>155572860.13</v>
      </c>
      <c r="G191" s="8">
        <f>I191+K191+M191</f>
        <v>155341929.43000001</v>
      </c>
      <c r="H191" s="8">
        <f>H196+H199+H202+H205+H208+H211+H214+H217+H220+H223+H226+H229+H232+H235</f>
        <v>42953803.729999997</v>
      </c>
      <c r="I191" s="8">
        <f t="shared" ref="I191:M191" si="195">I196+I199+I202+I205+I208+I211+I214+I217+I220+I223+I226+I229+I232+I235</f>
        <v>42859930.689999998</v>
      </c>
      <c r="J191" s="8">
        <f t="shared" si="195"/>
        <v>51161501.920000009</v>
      </c>
      <c r="K191" s="8">
        <f t="shared" si="195"/>
        <v>51081666.530000009</v>
      </c>
      <c r="L191" s="8">
        <f t="shared" si="195"/>
        <v>61457554.479999997</v>
      </c>
      <c r="M191" s="8">
        <f t="shared" si="195"/>
        <v>61400332.210000001</v>
      </c>
      <c r="N191" s="61"/>
      <c r="O191" s="61"/>
      <c r="P191" s="61"/>
      <c r="Q191" s="61"/>
      <c r="R191" s="61"/>
      <c r="S191" s="61"/>
      <c r="T191" s="61"/>
      <c r="U191" s="61"/>
      <c r="V191" s="61"/>
      <c r="W191" s="61"/>
    </row>
    <row r="192" spans="1:23" ht="27" customHeight="1">
      <c r="A192" s="53"/>
      <c r="B192" s="93"/>
      <c r="C192" s="61"/>
      <c r="D192" s="61"/>
      <c r="E192" s="3" t="s">
        <v>22</v>
      </c>
      <c r="F192" s="8">
        <f t="shared" ref="F192:F194" si="196">H192+J192+L192</f>
        <v>4749676.46</v>
      </c>
      <c r="G192" s="8">
        <f t="shared" ref="G192:G194" si="197">I192+K192+M192</f>
        <v>4705111.9799999995</v>
      </c>
      <c r="H192" s="8">
        <f>H197+H200+H203+H206+H209+H212+H215+H218+H221+H224+H227+H230+H233+H236</f>
        <v>1562268.59</v>
      </c>
      <c r="I192" s="8">
        <f t="shared" ref="I192:M192" si="198">I197+I200+I203+I206+I209+I212+I215+I218+I221+I224+I227+I230+I233+I236</f>
        <v>1523921.06</v>
      </c>
      <c r="J192" s="8">
        <f t="shared" si="198"/>
        <v>1673539.1299999997</v>
      </c>
      <c r="K192" s="8">
        <f t="shared" si="198"/>
        <v>1667394.4999999998</v>
      </c>
      <c r="L192" s="8">
        <f t="shared" si="198"/>
        <v>1513868.74</v>
      </c>
      <c r="M192" s="8">
        <f t="shared" si="198"/>
        <v>1513796.42</v>
      </c>
      <c r="N192" s="61"/>
      <c r="O192" s="61"/>
      <c r="P192" s="61"/>
      <c r="Q192" s="61"/>
      <c r="R192" s="61"/>
      <c r="S192" s="61"/>
      <c r="T192" s="61"/>
      <c r="U192" s="61"/>
      <c r="V192" s="61"/>
      <c r="W192" s="61"/>
    </row>
    <row r="193" spans="1:23" ht="27" customHeight="1">
      <c r="A193" s="53"/>
      <c r="B193" s="93"/>
      <c r="C193" s="61"/>
      <c r="D193" s="61"/>
      <c r="E193" s="3" t="s">
        <v>23</v>
      </c>
      <c r="F193" s="8">
        <f t="shared" si="196"/>
        <v>0</v>
      </c>
      <c r="G193" s="8">
        <f t="shared" si="197"/>
        <v>0</v>
      </c>
      <c r="H193" s="8">
        <v>0</v>
      </c>
      <c r="I193" s="8">
        <v>0</v>
      </c>
      <c r="J193" s="8">
        <v>0</v>
      </c>
      <c r="K193" s="8">
        <v>0</v>
      </c>
      <c r="L193" s="8">
        <v>0</v>
      </c>
      <c r="M193" s="8">
        <v>0</v>
      </c>
      <c r="N193" s="61"/>
      <c r="O193" s="61"/>
      <c r="P193" s="61"/>
      <c r="Q193" s="61"/>
      <c r="R193" s="61"/>
      <c r="S193" s="61"/>
      <c r="T193" s="61"/>
      <c r="U193" s="61"/>
      <c r="V193" s="61"/>
      <c r="W193" s="61"/>
    </row>
    <row r="194" spans="1:23" ht="19.5" customHeight="1">
      <c r="A194" s="54"/>
      <c r="B194" s="94"/>
      <c r="C194" s="68"/>
      <c r="D194" s="68"/>
      <c r="E194" s="3" t="s">
        <v>24</v>
      </c>
      <c r="F194" s="8">
        <f t="shared" si="196"/>
        <v>0</v>
      </c>
      <c r="G194" s="8">
        <f t="shared" si="197"/>
        <v>0</v>
      </c>
      <c r="H194" s="8">
        <v>0</v>
      </c>
      <c r="I194" s="8">
        <v>0</v>
      </c>
      <c r="J194" s="8">
        <v>0</v>
      </c>
      <c r="K194" s="8">
        <v>0</v>
      </c>
      <c r="L194" s="8">
        <v>0</v>
      </c>
      <c r="M194" s="8">
        <v>0</v>
      </c>
      <c r="N194" s="68"/>
      <c r="O194" s="68"/>
      <c r="P194" s="68"/>
      <c r="Q194" s="68"/>
      <c r="R194" s="68"/>
      <c r="S194" s="68"/>
      <c r="T194" s="68"/>
      <c r="U194" s="68"/>
      <c r="V194" s="68"/>
      <c r="W194" s="68"/>
    </row>
    <row r="195" spans="1:23" s="18" customFormat="1" ht="27" customHeight="1">
      <c r="A195" s="150" t="s">
        <v>38</v>
      </c>
      <c r="B195" s="153" t="s">
        <v>282</v>
      </c>
      <c r="C195" s="180" t="s">
        <v>200</v>
      </c>
      <c r="D195" s="181">
        <v>730119980</v>
      </c>
      <c r="E195" s="19" t="s">
        <v>19</v>
      </c>
      <c r="F195" s="20">
        <f t="shared" ref="F195:G224" si="199">H195+J195</f>
        <v>40397004.950000003</v>
      </c>
      <c r="G195" s="20">
        <f t="shared" si="199"/>
        <v>40397004.950000003</v>
      </c>
      <c r="H195" s="21">
        <f t="shared" ref="H195:J195" si="200">H196+H197</f>
        <v>18109400.600000001</v>
      </c>
      <c r="I195" s="21">
        <f t="shared" si="200"/>
        <v>18109400.600000001</v>
      </c>
      <c r="J195" s="21">
        <f t="shared" si="200"/>
        <v>22287604.350000001</v>
      </c>
      <c r="K195" s="21">
        <f t="shared" ref="K195:L195" si="201">K196+K197</f>
        <v>22287604.350000001</v>
      </c>
      <c r="L195" s="48">
        <f t="shared" si="201"/>
        <v>27385195.170000002</v>
      </c>
      <c r="M195" s="48">
        <f t="shared" ref="M195" si="202">M196+M197</f>
        <v>27328066.899999999</v>
      </c>
      <c r="N195" s="153" t="s">
        <v>110</v>
      </c>
      <c r="O195" s="171" t="s">
        <v>234</v>
      </c>
      <c r="P195" s="171">
        <f>R195+T195+V195</f>
        <v>75</v>
      </c>
      <c r="Q195" s="171">
        <f>S195+U195+W195</f>
        <v>75</v>
      </c>
      <c r="R195" s="147">
        <v>24</v>
      </c>
      <c r="S195" s="147">
        <v>23</v>
      </c>
      <c r="T195" s="147">
        <v>26</v>
      </c>
      <c r="U195" s="52">
        <v>26</v>
      </c>
      <c r="V195" s="52">
        <v>25</v>
      </c>
      <c r="W195" s="52">
        <v>26</v>
      </c>
    </row>
    <row r="196" spans="1:23" s="18" customFormat="1" ht="18" customHeight="1">
      <c r="A196" s="151"/>
      <c r="B196" s="154"/>
      <c r="C196" s="180"/>
      <c r="D196" s="181"/>
      <c r="E196" s="22" t="s">
        <v>235</v>
      </c>
      <c r="F196" s="20">
        <f t="shared" si="199"/>
        <v>40397004.950000003</v>
      </c>
      <c r="G196" s="20">
        <f t="shared" si="199"/>
        <v>40397004.950000003</v>
      </c>
      <c r="H196" s="23">
        <v>18109400.600000001</v>
      </c>
      <c r="I196" s="23">
        <v>18109400.600000001</v>
      </c>
      <c r="J196" s="23">
        <v>22287604.350000001</v>
      </c>
      <c r="K196" s="23">
        <v>22287604.350000001</v>
      </c>
      <c r="L196" s="27">
        <v>27385195.170000002</v>
      </c>
      <c r="M196" s="27">
        <v>27328066.899999999</v>
      </c>
      <c r="N196" s="154"/>
      <c r="O196" s="172"/>
      <c r="P196" s="172"/>
      <c r="Q196" s="172"/>
      <c r="R196" s="148"/>
      <c r="S196" s="148"/>
      <c r="T196" s="148"/>
      <c r="U196" s="53"/>
      <c r="V196" s="53"/>
      <c r="W196" s="53"/>
    </row>
    <row r="197" spans="1:23" s="18" customFormat="1" ht="21.75" customHeight="1">
      <c r="A197" s="152"/>
      <c r="B197" s="155"/>
      <c r="C197" s="180"/>
      <c r="D197" s="181"/>
      <c r="E197" s="24" t="s">
        <v>236</v>
      </c>
      <c r="F197" s="20">
        <f t="shared" si="199"/>
        <v>0</v>
      </c>
      <c r="G197" s="20">
        <f t="shared" si="199"/>
        <v>0</v>
      </c>
      <c r="H197" s="21">
        <v>0</v>
      </c>
      <c r="I197" s="21">
        <v>0</v>
      </c>
      <c r="J197" s="25">
        <v>0</v>
      </c>
      <c r="K197" s="25">
        <v>0</v>
      </c>
      <c r="L197" s="49">
        <v>0</v>
      </c>
      <c r="M197" s="49">
        <v>0</v>
      </c>
      <c r="N197" s="155"/>
      <c r="O197" s="173"/>
      <c r="P197" s="173"/>
      <c r="Q197" s="173"/>
      <c r="R197" s="149"/>
      <c r="S197" s="149"/>
      <c r="T197" s="149"/>
      <c r="U197" s="54"/>
      <c r="V197" s="54"/>
      <c r="W197" s="54"/>
    </row>
    <row r="198" spans="1:23" s="18" customFormat="1" ht="39" customHeight="1">
      <c r="A198" s="150" t="s">
        <v>39</v>
      </c>
      <c r="B198" s="156" t="s">
        <v>290</v>
      </c>
      <c r="C198" s="180" t="s">
        <v>200</v>
      </c>
      <c r="D198" s="181">
        <v>730110010</v>
      </c>
      <c r="E198" s="19" t="s">
        <v>19</v>
      </c>
      <c r="F198" s="20">
        <f t="shared" si="199"/>
        <v>4872542.18</v>
      </c>
      <c r="G198" s="20">
        <f t="shared" si="199"/>
        <v>4872542.18</v>
      </c>
      <c r="H198" s="21">
        <f t="shared" ref="H198:J198" si="203">H199+H200</f>
        <v>2272334.5099999998</v>
      </c>
      <c r="I198" s="21">
        <f t="shared" ref="I198" si="204">I199+I200</f>
        <v>2272334.5099999998</v>
      </c>
      <c r="J198" s="21">
        <f t="shared" si="203"/>
        <v>2600207.67</v>
      </c>
      <c r="K198" s="21">
        <f t="shared" ref="K198:L198" si="205">K199+K200</f>
        <v>2600207.67</v>
      </c>
      <c r="L198" s="48">
        <f t="shared" si="205"/>
        <v>2862973.18</v>
      </c>
      <c r="M198" s="48">
        <f t="shared" ref="M198" si="206">M199+M200</f>
        <v>2862973.18</v>
      </c>
      <c r="N198" s="153" t="s">
        <v>237</v>
      </c>
      <c r="O198" s="171" t="s">
        <v>234</v>
      </c>
      <c r="P198" s="171">
        <f t="shared" ref="P198" si="207">R198+T198+V198</f>
        <v>95</v>
      </c>
      <c r="Q198" s="171">
        <f t="shared" ref="Q198" si="208">S198+U198+W198</f>
        <v>91</v>
      </c>
      <c r="R198" s="147">
        <v>31</v>
      </c>
      <c r="S198" s="147">
        <v>31</v>
      </c>
      <c r="T198" s="147">
        <v>31</v>
      </c>
      <c r="U198" s="52">
        <v>31</v>
      </c>
      <c r="V198" s="52">
        <v>33</v>
      </c>
      <c r="W198" s="52">
        <v>29</v>
      </c>
    </row>
    <row r="199" spans="1:23" s="18" customFormat="1" ht="31.5" customHeight="1">
      <c r="A199" s="151"/>
      <c r="B199" s="157"/>
      <c r="C199" s="180"/>
      <c r="D199" s="181"/>
      <c r="E199" s="22" t="s">
        <v>235</v>
      </c>
      <c r="F199" s="20">
        <f t="shared" si="199"/>
        <v>4872542.18</v>
      </c>
      <c r="G199" s="20">
        <f t="shared" si="199"/>
        <v>4872542.18</v>
      </c>
      <c r="H199" s="27">
        <v>2272334.5099999998</v>
      </c>
      <c r="I199" s="27">
        <v>2272334.5099999998</v>
      </c>
      <c r="J199" s="27">
        <v>2600207.67</v>
      </c>
      <c r="K199" s="27">
        <v>2600207.67</v>
      </c>
      <c r="L199" s="27">
        <v>2862973.18</v>
      </c>
      <c r="M199" s="27">
        <v>2862973.18</v>
      </c>
      <c r="N199" s="154"/>
      <c r="O199" s="172"/>
      <c r="P199" s="172"/>
      <c r="Q199" s="172"/>
      <c r="R199" s="148"/>
      <c r="S199" s="148"/>
      <c r="T199" s="148"/>
      <c r="U199" s="53"/>
      <c r="V199" s="53"/>
      <c r="W199" s="53"/>
    </row>
    <row r="200" spans="1:23" s="18" customFormat="1" ht="24.75" customHeight="1">
      <c r="A200" s="152"/>
      <c r="B200" s="158"/>
      <c r="C200" s="180"/>
      <c r="D200" s="181"/>
      <c r="E200" s="24" t="s">
        <v>236</v>
      </c>
      <c r="F200" s="20">
        <f t="shared" si="199"/>
        <v>0</v>
      </c>
      <c r="G200" s="20">
        <f t="shared" si="199"/>
        <v>0</v>
      </c>
      <c r="H200" s="21">
        <v>0</v>
      </c>
      <c r="I200" s="21">
        <v>0</v>
      </c>
      <c r="J200" s="25">
        <v>0</v>
      </c>
      <c r="K200" s="25">
        <v>0</v>
      </c>
      <c r="L200" s="49">
        <v>0</v>
      </c>
      <c r="M200" s="49">
        <v>0</v>
      </c>
      <c r="N200" s="155"/>
      <c r="O200" s="173"/>
      <c r="P200" s="173"/>
      <c r="Q200" s="173"/>
      <c r="R200" s="149"/>
      <c r="S200" s="149"/>
      <c r="T200" s="149"/>
      <c r="U200" s="54"/>
      <c r="V200" s="54"/>
      <c r="W200" s="54"/>
    </row>
    <row r="201" spans="1:23" s="18" customFormat="1" ht="21.75" customHeight="1">
      <c r="A201" s="150" t="s">
        <v>40</v>
      </c>
      <c r="B201" s="153" t="s">
        <v>291</v>
      </c>
      <c r="C201" s="180" t="s">
        <v>200</v>
      </c>
      <c r="D201" s="181">
        <v>730110030</v>
      </c>
      <c r="E201" s="19" t="s">
        <v>19</v>
      </c>
      <c r="F201" s="20">
        <f t="shared" si="199"/>
        <v>168000</v>
      </c>
      <c r="G201" s="20">
        <f t="shared" si="199"/>
        <v>168000</v>
      </c>
      <c r="H201" s="21">
        <f t="shared" ref="H201:J201" si="209">H202+H203</f>
        <v>84000</v>
      </c>
      <c r="I201" s="21">
        <f t="shared" ref="I201" si="210">I202+I203</f>
        <v>84000</v>
      </c>
      <c r="J201" s="21">
        <f t="shared" si="209"/>
        <v>84000</v>
      </c>
      <c r="K201" s="21">
        <f t="shared" ref="K201:L201" si="211">K202+K203</f>
        <v>84000</v>
      </c>
      <c r="L201" s="48">
        <f t="shared" si="211"/>
        <v>84000</v>
      </c>
      <c r="M201" s="48">
        <f t="shared" ref="M201" si="212">M202+M203</f>
        <v>84000</v>
      </c>
      <c r="N201" s="153" t="s">
        <v>112</v>
      </c>
      <c r="O201" s="171" t="s">
        <v>234</v>
      </c>
      <c r="P201" s="171">
        <f t="shared" ref="P201" si="213">R201+T201+V201</f>
        <v>21</v>
      </c>
      <c r="Q201" s="171">
        <f t="shared" ref="Q201" si="214">S201+U201+W201</f>
        <v>20</v>
      </c>
      <c r="R201" s="147">
        <v>7</v>
      </c>
      <c r="S201" s="147">
        <v>7</v>
      </c>
      <c r="T201" s="147">
        <v>7</v>
      </c>
      <c r="U201" s="52">
        <v>7</v>
      </c>
      <c r="V201" s="52">
        <v>7</v>
      </c>
      <c r="W201" s="52">
        <v>6</v>
      </c>
    </row>
    <row r="202" spans="1:23" s="18" customFormat="1" ht="21.75" customHeight="1">
      <c r="A202" s="151"/>
      <c r="B202" s="154"/>
      <c r="C202" s="180"/>
      <c r="D202" s="181"/>
      <c r="E202" s="22" t="s">
        <v>235</v>
      </c>
      <c r="F202" s="20">
        <f t="shared" si="199"/>
        <v>168000</v>
      </c>
      <c r="G202" s="20">
        <f t="shared" si="199"/>
        <v>168000</v>
      </c>
      <c r="H202" s="21">
        <v>84000</v>
      </c>
      <c r="I202" s="21">
        <v>84000</v>
      </c>
      <c r="J202" s="21">
        <v>84000</v>
      </c>
      <c r="K202" s="21">
        <v>84000</v>
      </c>
      <c r="L202" s="48">
        <v>84000</v>
      </c>
      <c r="M202" s="48">
        <v>84000</v>
      </c>
      <c r="N202" s="154"/>
      <c r="O202" s="172"/>
      <c r="P202" s="172"/>
      <c r="Q202" s="172"/>
      <c r="R202" s="148"/>
      <c r="S202" s="148"/>
      <c r="T202" s="148"/>
      <c r="U202" s="53"/>
      <c r="V202" s="53"/>
      <c r="W202" s="53"/>
    </row>
    <row r="203" spans="1:23" s="18" customFormat="1" ht="14.25" customHeight="1">
      <c r="A203" s="152"/>
      <c r="B203" s="155"/>
      <c r="C203" s="180"/>
      <c r="D203" s="181"/>
      <c r="E203" s="24" t="s">
        <v>236</v>
      </c>
      <c r="F203" s="20">
        <f t="shared" si="199"/>
        <v>0</v>
      </c>
      <c r="G203" s="20">
        <f t="shared" si="199"/>
        <v>0</v>
      </c>
      <c r="H203" s="21">
        <v>0</v>
      </c>
      <c r="I203" s="21">
        <v>0</v>
      </c>
      <c r="J203" s="25">
        <v>0</v>
      </c>
      <c r="K203" s="25">
        <v>0</v>
      </c>
      <c r="L203" s="49">
        <v>0</v>
      </c>
      <c r="M203" s="49">
        <v>0</v>
      </c>
      <c r="N203" s="155"/>
      <c r="O203" s="173"/>
      <c r="P203" s="173"/>
      <c r="Q203" s="173"/>
      <c r="R203" s="149"/>
      <c r="S203" s="149"/>
      <c r="T203" s="149"/>
      <c r="U203" s="54"/>
      <c r="V203" s="54"/>
      <c r="W203" s="54"/>
    </row>
    <row r="204" spans="1:23" s="18" customFormat="1" ht="22" customHeight="1">
      <c r="A204" s="150" t="s">
        <v>55</v>
      </c>
      <c r="B204" s="153" t="s">
        <v>289</v>
      </c>
      <c r="C204" s="180" t="s">
        <v>200</v>
      </c>
      <c r="D204" s="181">
        <v>730110040</v>
      </c>
      <c r="E204" s="19" t="s">
        <v>19</v>
      </c>
      <c r="F204" s="20">
        <f t="shared" si="199"/>
        <v>107000</v>
      </c>
      <c r="G204" s="20">
        <f t="shared" si="199"/>
        <v>107000</v>
      </c>
      <c r="H204" s="21">
        <f t="shared" ref="H204:J204" si="215">H205+H206</f>
        <v>53000</v>
      </c>
      <c r="I204" s="21">
        <f t="shared" ref="I204" si="216">I205+I206</f>
        <v>53000</v>
      </c>
      <c r="J204" s="21">
        <f t="shared" si="215"/>
        <v>54000</v>
      </c>
      <c r="K204" s="21">
        <f t="shared" ref="K204:L204" si="217">K205+K206</f>
        <v>54000</v>
      </c>
      <c r="L204" s="48">
        <f t="shared" si="217"/>
        <v>76000</v>
      </c>
      <c r="M204" s="48">
        <f t="shared" ref="M204" si="218">M205+M206</f>
        <v>76000</v>
      </c>
      <c r="N204" s="153" t="s">
        <v>113</v>
      </c>
      <c r="O204" s="171" t="s">
        <v>234</v>
      </c>
      <c r="P204" s="171">
        <f t="shared" ref="P204" si="219">R204+T204+V204</f>
        <v>49</v>
      </c>
      <c r="Q204" s="171">
        <f t="shared" ref="Q204" si="220">S204+U204+W204</f>
        <v>36</v>
      </c>
      <c r="R204" s="171">
        <v>13</v>
      </c>
      <c r="S204" s="171">
        <v>13</v>
      </c>
      <c r="T204" s="147">
        <v>11</v>
      </c>
      <c r="U204" s="52">
        <v>11</v>
      </c>
      <c r="V204" s="52">
        <v>25</v>
      </c>
      <c r="W204" s="52">
        <v>12</v>
      </c>
    </row>
    <row r="205" spans="1:23" s="18" customFormat="1" ht="22" customHeight="1">
      <c r="A205" s="151"/>
      <c r="B205" s="154"/>
      <c r="C205" s="180"/>
      <c r="D205" s="181"/>
      <c r="E205" s="22" t="s">
        <v>235</v>
      </c>
      <c r="F205" s="20">
        <f t="shared" si="199"/>
        <v>107000</v>
      </c>
      <c r="G205" s="20">
        <f t="shared" si="199"/>
        <v>107000</v>
      </c>
      <c r="H205" s="21">
        <v>53000</v>
      </c>
      <c r="I205" s="21">
        <v>53000</v>
      </c>
      <c r="J205" s="21">
        <v>54000</v>
      </c>
      <c r="K205" s="21">
        <v>54000</v>
      </c>
      <c r="L205" s="48">
        <v>76000</v>
      </c>
      <c r="M205" s="48">
        <v>76000</v>
      </c>
      <c r="N205" s="154"/>
      <c r="O205" s="172"/>
      <c r="P205" s="172"/>
      <c r="Q205" s="172"/>
      <c r="R205" s="172"/>
      <c r="S205" s="172"/>
      <c r="T205" s="148"/>
      <c r="U205" s="53"/>
      <c r="V205" s="53"/>
      <c r="W205" s="53"/>
    </row>
    <row r="206" spans="1:23" s="18" customFormat="1" ht="22" customHeight="1">
      <c r="A206" s="152"/>
      <c r="B206" s="155"/>
      <c r="C206" s="180"/>
      <c r="D206" s="181"/>
      <c r="E206" s="24" t="s">
        <v>236</v>
      </c>
      <c r="F206" s="20">
        <f t="shared" si="199"/>
        <v>0</v>
      </c>
      <c r="G206" s="20">
        <f t="shared" si="199"/>
        <v>0</v>
      </c>
      <c r="H206" s="21">
        <v>0</v>
      </c>
      <c r="I206" s="21">
        <v>0</v>
      </c>
      <c r="J206" s="25">
        <v>0</v>
      </c>
      <c r="K206" s="25">
        <v>0</v>
      </c>
      <c r="L206" s="49">
        <v>0</v>
      </c>
      <c r="M206" s="49">
        <v>0</v>
      </c>
      <c r="N206" s="155"/>
      <c r="O206" s="173"/>
      <c r="P206" s="173"/>
      <c r="Q206" s="173"/>
      <c r="R206" s="173"/>
      <c r="S206" s="173"/>
      <c r="T206" s="149"/>
      <c r="U206" s="54"/>
      <c r="V206" s="54"/>
      <c r="W206" s="54"/>
    </row>
    <row r="207" spans="1:23" s="18" customFormat="1" ht="21" customHeight="1">
      <c r="A207" s="150" t="s">
        <v>238</v>
      </c>
      <c r="B207" s="153" t="s">
        <v>286</v>
      </c>
      <c r="C207" s="180" t="s">
        <v>200</v>
      </c>
      <c r="D207" s="181">
        <v>730110060</v>
      </c>
      <c r="E207" s="19" t="s">
        <v>19</v>
      </c>
      <c r="F207" s="20">
        <f t="shared" si="199"/>
        <v>44715884.980000004</v>
      </c>
      <c r="G207" s="20">
        <f t="shared" si="199"/>
        <v>44542176.549999997</v>
      </c>
      <c r="H207" s="21">
        <f t="shared" ref="H207:J207" si="221">H208+H209</f>
        <v>20022925.789999999</v>
      </c>
      <c r="I207" s="21">
        <f t="shared" ref="I207" si="222">I208+I209</f>
        <v>19929052.75</v>
      </c>
      <c r="J207" s="21">
        <f t="shared" si="221"/>
        <v>24692959.190000001</v>
      </c>
      <c r="K207" s="21">
        <f t="shared" ref="K207:L207" si="223">K208+K209</f>
        <v>24613123.800000001</v>
      </c>
      <c r="L207" s="48">
        <f t="shared" si="223"/>
        <v>28317689.59</v>
      </c>
      <c r="M207" s="48">
        <f t="shared" ref="M207" si="224">M208+M209</f>
        <v>28317595.59</v>
      </c>
      <c r="N207" s="153" t="s">
        <v>114</v>
      </c>
      <c r="O207" s="171" t="s">
        <v>45</v>
      </c>
      <c r="P207" s="174">
        <f>(R207+T207+V207)/3</f>
        <v>46.666666666666664</v>
      </c>
      <c r="Q207" s="174">
        <f>(S207+U207+W207)/3</f>
        <v>46.666666666666664</v>
      </c>
      <c r="R207" s="177">
        <v>45</v>
      </c>
      <c r="S207" s="177">
        <v>45</v>
      </c>
      <c r="T207" s="177">
        <v>48</v>
      </c>
      <c r="U207" s="98">
        <v>47</v>
      </c>
      <c r="V207" s="98">
        <v>47</v>
      </c>
      <c r="W207" s="98">
        <v>48</v>
      </c>
    </row>
    <row r="208" spans="1:23" s="18" customFormat="1" ht="21" customHeight="1">
      <c r="A208" s="151"/>
      <c r="B208" s="154"/>
      <c r="C208" s="180"/>
      <c r="D208" s="181"/>
      <c r="E208" s="22" t="s">
        <v>235</v>
      </c>
      <c r="F208" s="20">
        <f t="shared" si="199"/>
        <v>44715884.980000004</v>
      </c>
      <c r="G208" s="20">
        <f t="shared" si="199"/>
        <v>44542176.549999997</v>
      </c>
      <c r="H208" s="28">
        <v>20022925.789999999</v>
      </c>
      <c r="I208" s="28">
        <v>19929052.75</v>
      </c>
      <c r="J208" s="27">
        <v>24692959.190000001</v>
      </c>
      <c r="K208" s="27">
        <v>24613123.800000001</v>
      </c>
      <c r="L208" s="27">
        <v>28317689.59</v>
      </c>
      <c r="M208" s="27">
        <v>28317595.59</v>
      </c>
      <c r="N208" s="154"/>
      <c r="O208" s="172"/>
      <c r="P208" s="175"/>
      <c r="Q208" s="175"/>
      <c r="R208" s="178"/>
      <c r="S208" s="178"/>
      <c r="T208" s="178"/>
      <c r="U208" s="99"/>
      <c r="V208" s="99"/>
      <c r="W208" s="99"/>
    </row>
    <row r="209" spans="1:23" s="18" customFormat="1" ht="21" customHeight="1">
      <c r="A209" s="152"/>
      <c r="B209" s="155"/>
      <c r="C209" s="180"/>
      <c r="D209" s="181"/>
      <c r="E209" s="24" t="s">
        <v>236</v>
      </c>
      <c r="F209" s="20">
        <f t="shared" si="199"/>
        <v>0</v>
      </c>
      <c r="G209" s="20">
        <f t="shared" si="199"/>
        <v>0</v>
      </c>
      <c r="H209" s="21">
        <v>0</v>
      </c>
      <c r="I209" s="21">
        <v>0</v>
      </c>
      <c r="J209" s="25">
        <v>0</v>
      </c>
      <c r="K209" s="25">
        <v>0</v>
      </c>
      <c r="L209" s="49">
        <v>0</v>
      </c>
      <c r="M209" s="49">
        <v>0</v>
      </c>
      <c r="N209" s="155"/>
      <c r="O209" s="173"/>
      <c r="P209" s="176"/>
      <c r="Q209" s="176"/>
      <c r="R209" s="179"/>
      <c r="S209" s="179"/>
      <c r="T209" s="179"/>
      <c r="U209" s="100"/>
      <c r="V209" s="100"/>
      <c r="W209" s="100"/>
    </row>
    <row r="210" spans="1:23" s="18" customFormat="1" ht="15.75" customHeight="1">
      <c r="A210" s="150" t="s">
        <v>239</v>
      </c>
      <c r="B210" s="156" t="s">
        <v>288</v>
      </c>
      <c r="C210" s="180" t="s">
        <v>200</v>
      </c>
      <c r="D210" s="181">
        <v>730119990</v>
      </c>
      <c r="E210" s="19" t="s">
        <v>19</v>
      </c>
      <c r="F210" s="20">
        <f t="shared" si="199"/>
        <v>3854873.54</v>
      </c>
      <c r="G210" s="20">
        <f t="shared" si="199"/>
        <v>3854873.54</v>
      </c>
      <c r="H210" s="21">
        <f t="shared" ref="H210:J210" si="225">H211+H212</f>
        <v>2412142.83</v>
      </c>
      <c r="I210" s="21">
        <f t="shared" ref="I210" si="226">I211+I212</f>
        <v>2412142.83</v>
      </c>
      <c r="J210" s="21">
        <f t="shared" si="225"/>
        <v>1442730.71</v>
      </c>
      <c r="K210" s="21">
        <f t="shared" ref="K210:L210" si="227">K211+K212</f>
        <v>1442730.71</v>
      </c>
      <c r="L210" s="48">
        <f t="shared" si="227"/>
        <v>1499724.5</v>
      </c>
      <c r="M210" s="48">
        <f t="shared" ref="M210" si="228">M211+M212</f>
        <v>1499724.5</v>
      </c>
      <c r="N210" s="153" t="s">
        <v>240</v>
      </c>
      <c r="O210" s="171" t="s">
        <v>45</v>
      </c>
      <c r="P210" s="174">
        <f t="shared" ref="P210" si="229">(R210+T210+V210)/3</f>
        <v>55</v>
      </c>
      <c r="Q210" s="174">
        <f t="shared" ref="Q210" si="230">(S210+U210+W210)/3</f>
        <v>55</v>
      </c>
      <c r="R210" s="193">
        <v>55</v>
      </c>
      <c r="S210" s="193">
        <v>55</v>
      </c>
      <c r="T210" s="177">
        <v>55</v>
      </c>
      <c r="U210" s="98">
        <v>55</v>
      </c>
      <c r="V210" s="98">
        <v>55</v>
      </c>
      <c r="W210" s="98">
        <v>55</v>
      </c>
    </row>
    <row r="211" spans="1:23" s="18" customFormat="1" ht="20.25" customHeight="1">
      <c r="A211" s="151"/>
      <c r="B211" s="157"/>
      <c r="C211" s="180"/>
      <c r="D211" s="181"/>
      <c r="E211" s="22" t="s">
        <v>235</v>
      </c>
      <c r="F211" s="20">
        <f t="shared" si="199"/>
        <v>3854873.54</v>
      </c>
      <c r="G211" s="20">
        <f t="shared" si="199"/>
        <v>3854873.54</v>
      </c>
      <c r="H211" s="27">
        <v>2412142.83</v>
      </c>
      <c r="I211" s="27">
        <v>2412142.83</v>
      </c>
      <c r="J211" s="27">
        <v>1442730.71</v>
      </c>
      <c r="K211" s="27">
        <v>1442730.71</v>
      </c>
      <c r="L211" s="27">
        <v>1499724.5</v>
      </c>
      <c r="M211" s="27">
        <v>1499724.5</v>
      </c>
      <c r="N211" s="154"/>
      <c r="O211" s="172"/>
      <c r="P211" s="175"/>
      <c r="Q211" s="175"/>
      <c r="R211" s="194"/>
      <c r="S211" s="194"/>
      <c r="T211" s="178"/>
      <c r="U211" s="99"/>
      <c r="V211" s="99"/>
      <c r="W211" s="99"/>
    </row>
    <row r="212" spans="1:23" s="18" customFormat="1" ht="15" customHeight="1">
      <c r="A212" s="152"/>
      <c r="B212" s="158"/>
      <c r="C212" s="180"/>
      <c r="D212" s="181"/>
      <c r="E212" s="24" t="s">
        <v>236</v>
      </c>
      <c r="F212" s="20">
        <f t="shared" si="199"/>
        <v>0</v>
      </c>
      <c r="G212" s="20">
        <f t="shared" si="199"/>
        <v>0</v>
      </c>
      <c r="H212" s="21">
        <v>0</v>
      </c>
      <c r="I212" s="21">
        <v>0</v>
      </c>
      <c r="J212" s="25">
        <v>0</v>
      </c>
      <c r="K212" s="25">
        <v>0</v>
      </c>
      <c r="L212" s="49">
        <v>0</v>
      </c>
      <c r="M212" s="49">
        <v>0</v>
      </c>
      <c r="N212" s="155"/>
      <c r="O212" s="173"/>
      <c r="P212" s="176"/>
      <c r="Q212" s="176"/>
      <c r="R212" s="195"/>
      <c r="S212" s="195"/>
      <c r="T212" s="179"/>
      <c r="U212" s="100"/>
      <c r="V212" s="100"/>
      <c r="W212" s="100"/>
    </row>
    <row r="213" spans="1:23" s="18" customFormat="1" ht="48.75" customHeight="1">
      <c r="A213" s="150" t="s">
        <v>241</v>
      </c>
      <c r="B213" s="168" t="s">
        <v>285</v>
      </c>
      <c r="C213" s="180" t="s">
        <v>200</v>
      </c>
      <c r="D213" s="181"/>
      <c r="E213" s="19" t="s">
        <v>19</v>
      </c>
      <c r="F213" s="20">
        <f t="shared" si="199"/>
        <v>414498.4</v>
      </c>
      <c r="G213" s="20">
        <f t="shared" si="199"/>
        <v>376796.08</v>
      </c>
      <c r="H213" s="21">
        <f t="shared" ref="H213:J213" si="231">H214+H215</f>
        <v>414498.4</v>
      </c>
      <c r="I213" s="21">
        <f t="shared" ref="I213" si="232">I214+I215</f>
        <v>376796.08</v>
      </c>
      <c r="J213" s="21">
        <f t="shared" si="231"/>
        <v>0</v>
      </c>
      <c r="K213" s="21">
        <f t="shared" ref="K213:L213" si="233">K214+K215</f>
        <v>0</v>
      </c>
      <c r="L213" s="48">
        <f t="shared" si="233"/>
        <v>0</v>
      </c>
      <c r="M213" s="48">
        <f t="shared" ref="M213" si="234">M214+M215</f>
        <v>0</v>
      </c>
      <c r="N213" s="156" t="s">
        <v>242</v>
      </c>
      <c r="O213" s="185" t="s">
        <v>45</v>
      </c>
      <c r="P213" s="174">
        <v>100</v>
      </c>
      <c r="Q213" s="174">
        <v>91</v>
      </c>
      <c r="R213" s="193">
        <v>100</v>
      </c>
      <c r="S213" s="193">
        <v>91</v>
      </c>
      <c r="T213" s="177">
        <v>0</v>
      </c>
      <c r="U213" s="98">
        <v>0</v>
      </c>
      <c r="V213" s="98">
        <v>0</v>
      </c>
      <c r="W213" s="98">
        <v>0</v>
      </c>
    </row>
    <row r="214" spans="1:23" s="18" customFormat="1" ht="31.5" customHeight="1">
      <c r="A214" s="151"/>
      <c r="B214" s="169"/>
      <c r="C214" s="180"/>
      <c r="D214" s="181"/>
      <c r="E214" s="22" t="s">
        <v>235</v>
      </c>
      <c r="F214" s="20">
        <f t="shared" si="199"/>
        <v>0</v>
      </c>
      <c r="G214" s="20">
        <f t="shared" si="199"/>
        <v>0</v>
      </c>
      <c r="H214" s="21">
        <v>0</v>
      </c>
      <c r="I214" s="21">
        <v>0</v>
      </c>
      <c r="J214" s="21">
        <v>0</v>
      </c>
      <c r="K214" s="21">
        <v>0</v>
      </c>
      <c r="L214" s="48">
        <v>0</v>
      </c>
      <c r="M214" s="48">
        <v>0</v>
      </c>
      <c r="N214" s="157"/>
      <c r="O214" s="186"/>
      <c r="P214" s="175"/>
      <c r="Q214" s="175"/>
      <c r="R214" s="194"/>
      <c r="S214" s="194"/>
      <c r="T214" s="178"/>
      <c r="U214" s="99"/>
      <c r="V214" s="99"/>
      <c r="W214" s="99"/>
    </row>
    <row r="215" spans="1:23" s="18" customFormat="1" ht="24.75" customHeight="1">
      <c r="A215" s="152"/>
      <c r="B215" s="170"/>
      <c r="C215" s="180"/>
      <c r="D215" s="181"/>
      <c r="E215" s="24" t="s">
        <v>236</v>
      </c>
      <c r="F215" s="20">
        <f t="shared" si="199"/>
        <v>414498.4</v>
      </c>
      <c r="G215" s="20">
        <f t="shared" si="199"/>
        <v>376796.08</v>
      </c>
      <c r="H215" s="26">
        <v>414498.4</v>
      </c>
      <c r="I215" s="26">
        <v>376796.08</v>
      </c>
      <c r="J215" s="31">
        <v>0</v>
      </c>
      <c r="K215" s="31">
        <v>0</v>
      </c>
      <c r="L215" s="31">
        <v>0</v>
      </c>
      <c r="M215" s="31">
        <v>0</v>
      </c>
      <c r="N215" s="158"/>
      <c r="O215" s="187"/>
      <c r="P215" s="176"/>
      <c r="Q215" s="176"/>
      <c r="R215" s="195"/>
      <c r="S215" s="195"/>
      <c r="T215" s="179"/>
      <c r="U215" s="100"/>
      <c r="V215" s="100"/>
      <c r="W215" s="100"/>
    </row>
    <row r="216" spans="1:23" s="18" customFormat="1" ht="36.75" customHeight="1">
      <c r="A216" s="150" t="s">
        <v>243</v>
      </c>
      <c r="B216" s="153" t="s">
        <v>284</v>
      </c>
      <c r="C216" s="180" t="s">
        <v>200</v>
      </c>
      <c r="D216" s="181">
        <v>730171210</v>
      </c>
      <c r="E216" s="19" t="s">
        <v>19</v>
      </c>
      <c r="F216" s="20">
        <f t="shared" si="199"/>
        <v>905087</v>
      </c>
      <c r="G216" s="20">
        <f t="shared" si="199"/>
        <v>905087</v>
      </c>
      <c r="H216" s="21">
        <f t="shared" ref="H216:J216" si="235">H217+H218</f>
        <v>417337</v>
      </c>
      <c r="I216" s="21">
        <f t="shared" ref="I216" si="236">I217+I218</f>
        <v>417337</v>
      </c>
      <c r="J216" s="21">
        <f t="shared" si="235"/>
        <v>487750</v>
      </c>
      <c r="K216" s="21">
        <f t="shared" ref="K216:L216" si="237">K217+K218</f>
        <v>487750</v>
      </c>
      <c r="L216" s="48">
        <f t="shared" si="237"/>
        <v>628713</v>
      </c>
      <c r="M216" s="48">
        <f t="shared" ref="M216" si="238">M217+M218</f>
        <v>628713</v>
      </c>
      <c r="N216" s="153" t="s">
        <v>116</v>
      </c>
      <c r="O216" s="171" t="s">
        <v>244</v>
      </c>
      <c r="P216" s="171">
        <f>R216+T216+V216</f>
        <v>83</v>
      </c>
      <c r="Q216" s="171">
        <f>S216+U216+W216</f>
        <v>69</v>
      </c>
      <c r="R216" s="147">
        <v>23</v>
      </c>
      <c r="S216" s="147">
        <v>23</v>
      </c>
      <c r="T216" s="147">
        <v>25</v>
      </c>
      <c r="U216" s="52">
        <v>25</v>
      </c>
      <c r="V216" s="52">
        <v>35</v>
      </c>
      <c r="W216" s="52">
        <v>21</v>
      </c>
    </row>
    <row r="217" spans="1:23" s="18" customFormat="1" ht="39.75" customHeight="1">
      <c r="A217" s="151"/>
      <c r="B217" s="154"/>
      <c r="C217" s="180"/>
      <c r="D217" s="181"/>
      <c r="E217" s="22" t="s">
        <v>235</v>
      </c>
      <c r="F217" s="20">
        <f t="shared" si="199"/>
        <v>0</v>
      </c>
      <c r="G217" s="20">
        <f t="shared" si="199"/>
        <v>0</v>
      </c>
      <c r="H217" s="29">
        <v>0</v>
      </c>
      <c r="I217" s="29">
        <v>0</v>
      </c>
      <c r="J217" s="29">
        <v>0</v>
      </c>
      <c r="K217" s="29">
        <v>0</v>
      </c>
      <c r="L217" s="50">
        <v>0</v>
      </c>
      <c r="M217" s="50">
        <v>0</v>
      </c>
      <c r="N217" s="154"/>
      <c r="O217" s="172"/>
      <c r="P217" s="172"/>
      <c r="Q217" s="172"/>
      <c r="R217" s="148"/>
      <c r="S217" s="148"/>
      <c r="T217" s="148"/>
      <c r="U217" s="53"/>
      <c r="V217" s="53"/>
      <c r="W217" s="53"/>
    </row>
    <row r="218" spans="1:23" s="18" customFormat="1" ht="27" customHeight="1">
      <c r="A218" s="152"/>
      <c r="B218" s="155"/>
      <c r="C218" s="180"/>
      <c r="D218" s="181"/>
      <c r="E218" s="24" t="s">
        <v>236</v>
      </c>
      <c r="F218" s="20">
        <f t="shared" si="199"/>
        <v>905087</v>
      </c>
      <c r="G218" s="20">
        <f t="shared" si="199"/>
        <v>905087</v>
      </c>
      <c r="H218" s="21">
        <v>417337</v>
      </c>
      <c r="I218" s="21">
        <v>417337</v>
      </c>
      <c r="J218" s="25">
        <v>487750</v>
      </c>
      <c r="K218" s="25">
        <v>487750</v>
      </c>
      <c r="L218" s="49">
        <v>628713</v>
      </c>
      <c r="M218" s="49">
        <v>628713</v>
      </c>
      <c r="N218" s="155"/>
      <c r="O218" s="173"/>
      <c r="P218" s="173"/>
      <c r="Q218" s="173"/>
      <c r="R218" s="149"/>
      <c r="S218" s="149"/>
      <c r="T218" s="149"/>
      <c r="U218" s="54"/>
      <c r="V218" s="54"/>
      <c r="W218" s="54"/>
    </row>
    <row r="219" spans="1:23" s="18" customFormat="1" ht="42.75" customHeight="1">
      <c r="A219" s="150" t="s">
        <v>245</v>
      </c>
      <c r="B219" s="153" t="s">
        <v>287</v>
      </c>
      <c r="C219" s="180" t="s">
        <v>200</v>
      </c>
      <c r="D219" s="181">
        <v>730170820</v>
      </c>
      <c r="E219" s="19" t="s">
        <v>19</v>
      </c>
      <c r="F219" s="20">
        <f t="shared" si="199"/>
        <v>462354.6</v>
      </c>
      <c r="G219" s="20">
        <f t="shared" si="199"/>
        <v>462354.6</v>
      </c>
      <c r="H219" s="21">
        <f t="shared" ref="H219:J219" si="239">H220+H221</f>
        <v>225449.17</v>
      </c>
      <c r="I219" s="21">
        <f t="shared" ref="I219" si="240">I220+I221</f>
        <v>225449.17</v>
      </c>
      <c r="J219" s="21">
        <f t="shared" si="239"/>
        <v>236905.43</v>
      </c>
      <c r="K219" s="21">
        <f t="shared" ref="K219:L219" si="241">K220+K221</f>
        <v>236905.43</v>
      </c>
      <c r="L219" s="48">
        <f t="shared" si="241"/>
        <v>283852</v>
      </c>
      <c r="M219" s="48">
        <f t="shared" ref="M219" si="242">M220+M221</f>
        <v>283852</v>
      </c>
      <c r="N219" s="153" t="s">
        <v>117</v>
      </c>
      <c r="O219" s="171" t="s">
        <v>244</v>
      </c>
      <c r="P219" s="171">
        <f>R219+T219+V219</f>
        <v>84</v>
      </c>
      <c r="Q219" s="171">
        <f>S219+U219+W219</f>
        <v>96</v>
      </c>
      <c r="R219" s="147">
        <v>28</v>
      </c>
      <c r="S219" s="147">
        <v>28</v>
      </c>
      <c r="T219" s="147">
        <v>28</v>
      </c>
      <c r="U219" s="52">
        <v>28</v>
      </c>
      <c r="V219" s="52">
        <v>28</v>
      </c>
      <c r="W219" s="52">
        <v>40</v>
      </c>
    </row>
    <row r="220" spans="1:23" s="18" customFormat="1" ht="34.5" customHeight="1">
      <c r="A220" s="151"/>
      <c r="B220" s="154"/>
      <c r="C220" s="180"/>
      <c r="D220" s="181"/>
      <c r="E220" s="22" t="s">
        <v>235</v>
      </c>
      <c r="F220" s="20">
        <f t="shared" si="199"/>
        <v>0</v>
      </c>
      <c r="G220" s="20">
        <f t="shared" si="199"/>
        <v>0</v>
      </c>
      <c r="H220" s="21">
        <v>0</v>
      </c>
      <c r="I220" s="21">
        <v>0</v>
      </c>
      <c r="J220" s="21">
        <v>0</v>
      </c>
      <c r="K220" s="21">
        <v>0</v>
      </c>
      <c r="L220" s="48">
        <v>0</v>
      </c>
      <c r="M220" s="48">
        <v>0</v>
      </c>
      <c r="N220" s="154"/>
      <c r="O220" s="172"/>
      <c r="P220" s="172"/>
      <c r="Q220" s="172"/>
      <c r="R220" s="148"/>
      <c r="S220" s="148"/>
      <c r="T220" s="148"/>
      <c r="U220" s="53"/>
      <c r="V220" s="53"/>
      <c r="W220" s="53"/>
    </row>
    <row r="221" spans="1:23" s="18" customFormat="1" ht="29.25" customHeight="1">
      <c r="A221" s="152"/>
      <c r="B221" s="155"/>
      <c r="C221" s="180"/>
      <c r="D221" s="181"/>
      <c r="E221" s="24" t="s">
        <v>236</v>
      </c>
      <c r="F221" s="20">
        <f t="shared" si="199"/>
        <v>462354.6</v>
      </c>
      <c r="G221" s="20">
        <f t="shared" si="199"/>
        <v>462354.6</v>
      </c>
      <c r="H221" s="23">
        <v>225449.17</v>
      </c>
      <c r="I221" s="23">
        <v>225449.17</v>
      </c>
      <c r="J221" s="30">
        <v>236905.43</v>
      </c>
      <c r="K221" s="30">
        <v>236905.43</v>
      </c>
      <c r="L221" s="51">
        <v>283852</v>
      </c>
      <c r="M221" s="51">
        <v>283852</v>
      </c>
      <c r="N221" s="155"/>
      <c r="O221" s="173"/>
      <c r="P221" s="173"/>
      <c r="Q221" s="173"/>
      <c r="R221" s="149"/>
      <c r="S221" s="149"/>
      <c r="T221" s="149"/>
      <c r="U221" s="54"/>
      <c r="V221" s="54"/>
      <c r="W221" s="54"/>
    </row>
    <row r="222" spans="1:23" s="18" customFormat="1" ht="21.75" customHeight="1">
      <c r="A222" s="150" t="s">
        <v>246</v>
      </c>
      <c r="B222" s="165" t="s">
        <v>247</v>
      </c>
      <c r="C222" s="180" t="s">
        <v>200</v>
      </c>
      <c r="D222" s="181">
        <v>730155480</v>
      </c>
      <c r="E222" s="19" t="s">
        <v>19</v>
      </c>
      <c r="F222" s="20">
        <f t="shared" si="199"/>
        <v>1387530.24</v>
      </c>
      <c r="G222" s="20">
        <f t="shared" si="199"/>
        <v>1387530.24</v>
      </c>
      <c r="H222" s="21">
        <f t="shared" ref="H222:J222" si="243">H223+H224</f>
        <v>504338.81</v>
      </c>
      <c r="I222" s="21">
        <f t="shared" ref="I222" si="244">I223+I224</f>
        <v>504338.81</v>
      </c>
      <c r="J222" s="21">
        <f t="shared" si="243"/>
        <v>883191.43</v>
      </c>
      <c r="K222" s="21">
        <f t="shared" ref="K222:L222" si="245">K223+K224</f>
        <v>883191.43</v>
      </c>
      <c r="L222" s="48">
        <f t="shared" si="245"/>
        <v>601231.42000000004</v>
      </c>
      <c r="M222" s="48">
        <f t="shared" ref="M222" si="246">M223+M224</f>
        <v>601231.42000000004</v>
      </c>
      <c r="N222" s="153" t="s">
        <v>248</v>
      </c>
      <c r="O222" s="171" t="s">
        <v>45</v>
      </c>
      <c r="P222" s="174">
        <f t="shared" ref="P222" si="247">(R222+T222+V222)/3</f>
        <v>100</v>
      </c>
      <c r="Q222" s="174">
        <f t="shared" ref="Q222" si="248">(S222+U222+W222)/3</f>
        <v>100</v>
      </c>
      <c r="R222" s="182">
        <v>100</v>
      </c>
      <c r="S222" s="182">
        <v>100</v>
      </c>
      <c r="T222" s="182">
        <v>100</v>
      </c>
      <c r="U222" s="98">
        <v>100</v>
      </c>
      <c r="V222" s="98">
        <v>100</v>
      </c>
      <c r="W222" s="98">
        <v>100</v>
      </c>
    </row>
    <row r="223" spans="1:23" s="18" customFormat="1" ht="20.25" customHeight="1">
      <c r="A223" s="151"/>
      <c r="B223" s="166"/>
      <c r="C223" s="180"/>
      <c r="D223" s="181"/>
      <c r="E223" s="22" t="s">
        <v>235</v>
      </c>
      <c r="F223" s="20">
        <f t="shared" si="199"/>
        <v>0</v>
      </c>
      <c r="G223" s="20">
        <f t="shared" si="199"/>
        <v>0</v>
      </c>
      <c r="H223" s="21">
        <v>0</v>
      </c>
      <c r="I223" s="21">
        <v>0</v>
      </c>
      <c r="J223" s="21">
        <v>0</v>
      </c>
      <c r="K223" s="21">
        <v>0</v>
      </c>
      <c r="L223" s="48">
        <v>0</v>
      </c>
      <c r="M223" s="48">
        <v>0</v>
      </c>
      <c r="N223" s="154"/>
      <c r="O223" s="172"/>
      <c r="P223" s="175"/>
      <c r="Q223" s="175"/>
      <c r="R223" s="183"/>
      <c r="S223" s="183"/>
      <c r="T223" s="183"/>
      <c r="U223" s="99"/>
      <c r="V223" s="99"/>
      <c r="W223" s="99"/>
    </row>
    <row r="224" spans="1:23" s="18" customFormat="1" ht="15" customHeight="1">
      <c r="A224" s="152"/>
      <c r="B224" s="167"/>
      <c r="C224" s="180"/>
      <c r="D224" s="181"/>
      <c r="E224" s="24" t="s">
        <v>236</v>
      </c>
      <c r="F224" s="20">
        <f t="shared" si="199"/>
        <v>1387530.24</v>
      </c>
      <c r="G224" s="20">
        <f t="shared" si="199"/>
        <v>1387530.24</v>
      </c>
      <c r="H224" s="21">
        <v>504338.81</v>
      </c>
      <c r="I224" s="21">
        <v>504338.81</v>
      </c>
      <c r="J224" s="25">
        <v>883191.43</v>
      </c>
      <c r="K224" s="25">
        <v>883191.43</v>
      </c>
      <c r="L224" s="49">
        <v>601231.42000000004</v>
      </c>
      <c r="M224" s="49">
        <v>601231.42000000004</v>
      </c>
      <c r="N224" s="155"/>
      <c r="O224" s="173"/>
      <c r="P224" s="176"/>
      <c r="Q224" s="176"/>
      <c r="R224" s="184"/>
      <c r="S224" s="184"/>
      <c r="T224" s="184"/>
      <c r="U224" s="100"/>
      <c r="V224" s="100"/>
      <c r="W224" s="100"/>
    </row>
    <row r="225" spans="1:23" s="18" customFormat="1" ht="41.25" customHeight="1">
      <c r="A225" s="162" t="s">
        <v>250</v>
      </c>
      <c r="B225" s="165" t="s">
        <v>283</v>
      </c>
      <c r="C225" s="180" t="s">
        <v>200</v>
      </c>
      <c r="D225" s="181"/>
      <c r="E225" s="19" t="s">
        <v>19</v>
      </c>
      <c r="F225" s="20">
        <f t="shared" ref="F225" si="249">H225+J225</f>
        <v>6144.63</v>
      </c>
      <c r="G225" s="20">
        <f t="shared" ref="G225" si="250">I225+K225</f>
        <v>0</v>
      </c>
      <c r="H225" s="21">
        <f t="shared" ref="H225:K225" si="251">H226+H227</f>
        <v>0</v>
      </c>
      <c r="I225" s="21">
        <f t="shared" si="251"/>
        <v>0</v>
      </c>
      <c r="J225" s="21">
        <f t="shared" si="251"/>
        <v>6144.63</v>
      </c>
      <c r="K225" s="21">
        <f t="shared" si="251"/>
        <v>0</v>
      </c>
      <c r="L225" s="48">
        <f t="shared" ref="L225:M225" si="252">L226+L227</f>
        <v>0</v>
      </c>
      <c r="M225" s="48">
        <f t="shared" si="252"/>
        <v>0</v>
      </c>
      <c r="N225" s="153" t="s">
        <v>249</v>
      </c>
      <c r="O225" s="171" t="s">
        <v>45</v>
      </c>
      <c r="P225" s="174">
        <v>100</v>
      </c>
      <c r="Q225" s="174">
        <f t="shared" ref="Q225" si="253">(S225+U225+W225)/3</f>
        <v>0</v>
      </c>
      <c r="R225" s="177">
        <v>0</v>
      </c>
      <c r="S225" s="177">
        <v>0</v>
      </c>
      <c r="T225" s="177">
        <v>100</v>
      </c>
      <c r="U225" s="98">
        <v>0</v>
      </c>
      <c r="V225" s="98">
        <v>0</v>
      </c>
      <c r="W225" s="98">
        <v>0</v>
      </c>
    </row>
    <row r="226" spans="1:23" s="18" customFormat="1" ht="42" customHeight="1">
      <c r="A226" s="163"/>
      <c r="B226" s="166"/>
      <c r="C226" s="180"/>
      <c r="D226" s="181"/>
      <c r="E226" s="22" t="s">
        <v>235</v>
      </c>
      <c r="F226" s="20">
        <f t="shared" ref="F226:G230" si="254">H226+J226</f>
        <v>0</v>
      </c>
      <c r="G226" s="20">
        <f t="shared" si="254"/>
        <v>0</v>
      </c>
      <c r="H226" s="21">
        <v>0</v>
      </c>
      <c r="I226" s="21">
        <v>0</v>
      </c>
      <c r="J226" s="25">
        <v>0</v>
      </c>
      <c r="K226" s="25">
        <v>0</v>
      </c>
      <c r="L226" s="49">
        <v>0</v>
      </c>
      <c r="M226" s="49">
        <v>0</v>
      </c>
      <c r="N226" s="154"/>
      <c r="O226" s="172"/>
      <c r="P226" s="175"/>
      <c r="Q226" s="175"/>
      <c r="R226" s="178"/>
      <c r="S226" s="178"/>
      <c r="T226" s="178"/>
      <c r="U226" s="99"/>
      <c r="V226" s="99"/>
      <c r="W226" s="99"/>
    </row>
    <row r="227" spans="1:23" s="18" customFormat="1" ht="34.5" customHeight="1">
      <c r="A227" s="164"/>
      <c r="B227" s="167"/>
      <c r="C227" s="180"/>
      <c r="D227" s="181"/>
      <c r="E227" s="24" t="s">
        <v>236</v>
      </c>
      <c r="F227" s="20">
        <f t="shared" si="254"/>
        <v>6144.63</v>
      </c>
      <c r="G227" s="20">
        <f t="shared" si="254"/>
        <v>0</v>
      </c>
      <c r="H227" s="21">
        <v>0</v>
      </c>
      <c r="I227" s="21">
        <v>0</v>
      </c>
      <c r="J227" s="25">
        <v>6144.63</v>
      </c>
      <c r="K227" s="25">
        <v>0</v>
      </c>
      <c r="L227" s="49">
        <v>0</v>
      </c>
      <c r="M227" s="49">
        <v>0</v>
      </c>
      <c r="N227" s="155"/>
      <c r="O227" s="173"/>
      <c r="P227" s="176"/>
      <c r="Q227" s="176"/>
      <c r="R227" s="179"/>
      <c r="S227" s="179"/>
      <c r="T227" s="179"/>
      <c r="U227" s="100"/>
      <c r="V227" s="100"/>
      <c r="W227" s="100"/>
    </row>
    <row r="228" spans="1:23" s="18" customFormat="1" ht="38.25" customHeight="1">
      <c r="A228" s="159" t="s">
        <v>251</v>
      </c>
      <c r="B228" s="153" t="s">
        <v>277</v>
      </c>
      <c r="C228" s="180" t="s">
        <v>200</v>
      </c>
      <c r="D228" s="181">
        <v>730151202</v>
      </c>
      <c r="E228" s="19" t="s">
        <v>19</v>
      </c>
      <c r="F228" s="20">
        <f t="shared" si="254"/>
        <v>60192.85</v>
      </c>
      <c r="G228" s="20">
        <f t="shared" si="254"/>
        <v>59547.64</v>
      </c>
      <c r="H228" s="21">
        <f t="shared" ref="H228:J228" si="255">H229+H230</f>
        <v>645.21</v>
      </c>
      <c r="I228" s="21">
        <f t="shared" ref="I228" si="256">I229+I230</f>
        <v>0</v>
      </c>
      <c r="J228" s="21">
        <f t="shared" si="255"/>
        <v>59547.64</v>
      </c>
      <c r="K228" s="21">
        <f t="shared" ref="K228:L228" si="257">K229+K230</f>
        <v>59547.64</v>
      </c>
      <c r="L228" s="48">
        <f t="shared" si="257"/>
        <v>72.319999999999993</v>
      </c>
      <c r="M228" s="48">
        <f t="shared" ref="M228" si="258">M229+M230</f>
        <v>0</v>
      </c>
      <c r="N228" s="153" t="s">
        <v>115</v>
      </c>
      <c r="O228" s="171" t="s">
        <v>252</v>
      </c>
      <c r="P228" s="171">
        <f>R228+T228+V228</f>
        <v>263</v>
      </c>
      <c r="Q228" s="171">
        <f>S228+U228+W228</f>
        <v>255</v>
      </c>
      <c r="R228" s="196">
        <v>4</v>
      </c>
      <c r="S228" s="196">
        <v>0</v>
      </c>
      <c r="T228" s="147">
        <v>255</v>
      </c>
      <c r="U228" s="52">
        <v>255</v>
      </c>
      <c r="V228" s="52">
        <v>4</v>
      </c>
      <c r="W228" s="52">
        <v>0</v>
      </c>
    </row>
    <row r="229" spans="1:23" s="18" customFormat="1" ht="28.5" customHeight="1">
      <c r="A229" s="160"/>
      <c r="B229" s="154"/>
      <c r="C229" s="180"/>
      <c r="D229" s="181"/>
      <c r="E229" s="22" t="s">
        <v>235</v>
      </c>
      <c r="F229" s="20">
        <f t="shared" si="254"/>
        <v>0</v>
      </c>
      <c r="G229" s="20">
        <f t="shared" si="254"/>
        <v>0</v>
      </c>
      <c r="H229" s="21">
        <v>0</v>
      </c>
      <c r="I229" s="21">
        <v>0</v>
      </c>
      <c r="J229" s="21">
        <v>0</v>
      </c>
      <c r="K229" s="21">
        <v>0</v>
      </c>
      <c r="L229" s="48">
        <v>0</v>
      </c>
      <c r="M229" s="48">
        <v>0</v>
      </c>
      <c r="N229" s="154"/>
      <c r="O229" s="172"/>
      <c r="P229" s="172"/>
      <c r="Q229" s="172"/>
      <c r="R229" s="197"/>
      <c r="S229" s="197"/>
      <c r="T229" s="148"/>
      <c r="U229" s="53"/>
      <c r="V229" s="53"/>
      <c r="W229" s="53"/>
    </row>
    <row r="230" spans="1:23" s="18" customFormat="1" ht="18" customHeight="1">
      <c r="A230" s="161"/>
      <c r="B230" s="155"/>
      <c r="C230" s="180"/>
      <c r="D230" s="181"/>
      <c r="E230" s="24" t="s">
        <v>236</v>
      </c>
      <c r="F230" s="20">
        <f t="shared" si="254"/>
        <v>60192.85</v>
      </c>
      <c r="G230" s="20">
        <f t="shared" si="254"/>
        <v>59547.64</v>
      </c>
      <c r="H230" s="23">
        <v>645.21</v>
      </c>
      <c r="I230" s="23">
        <v>0</v>
      </c>
      <c r="J230" s="30">
        <v>59547.64</v>
      </c>
      <c r="K230" s="30">
        <v>59547.64</v>
      </c>
      <c r="L230" s="51">
        <v>72.319999999999993</v>
      </c>
      <c r="M230" s="51">
        <v>0</v>
      </c>
      <c r="N230" s="155"/>
      <c r="O230" s="173"/>
      <c r="P230" s="173"/>
      <c r="Q230" s="173"/>
      <c r="R230" s="198"/>
      <c r="S230" s="198"/>
      <c r="T230" s="149"/>
      <c r="U230" s="54"/>
      <c r="V230" s="54"/>
      <c r="W230" s="54"/>
    </row>
    <row r="231" spans="1:23" s="18" customFormat="1" ht="42.75" customHeight="1">
      <c r="A231" s="159" t="s">
        <v>276</v>
      </c>
      <c r="B231" s="153" t="s">
        <v>293</v>
      </c>
      <c r="C231" s="180" t="s">
        <v>200</v>
      </c>
      <c r="D231" s="206" t="s">
        <v>281</v>
      </c>
      <c r="E231" s="19" t="s">
        <v>19</v>
      </c>
      <c r="F231" s="20">
        <f t="shared" ref="F231:F233" si="259">H231+J231</f>
        <v>0</v>
      </c>
      <c r="G231" s="20">
        <f t="shared" ref="G231:G233" si="260">I231+K231</f>
        <v>0</v>
      </c>
      <c r="H231" s="21">
        <f t="shared" ref="H231:M231" si="261">H232+H233</f>
        <v>0</v>
      </c>
      <c r="I231" s="21">
        <f t="shared" si="261"/>
        <v>0</v>
      </c>
      <c r="J231" s="21">
        <f t="shared" si="261"/>
        <v>0</v>
      </c>
      <c r="K231" s="21">
        <f t="shared" si="261"/>
        <v>0</v>
      </c>
      <c r="L231" s="48">
        <f t="shared" si="261"/>
        <v>731972.04</v>
      </c>
      <c r="M231" s="48">
        <f t="shared" si="261"/>
        <v>731972.04</v>
      </c>
      <c r="N231" s="153" t="s">
        <v>292</v>
      </c>
      <c r="O231" s="171" t="s">
        <v>45</v>
      </c>
      <c r="P231" s="174">
        <v>100</v>
      </c>
      <c r="Q231" s="174">
        <v>100</v>
      </c>
      <c r="R231" s="193">
        <v>0</v>
      </c>
      <c r="S231" s="193">
        <v>0</v>
      </c>
      <c r="T231" s="177">
        <v>0</v>
      </c>
      <c r="U231" s="98">
        <v>0</v>
      </c>
      <c r="V231" s="98">
        <v>100</v>
      </c>
      <c r="W231" s="98">
        <v>100</v>
      </c>
    </row>
    <row r="232" spans="1:23" s="18" customFormat="1" ht="42.75" customHeight="1">
      <c r="A232" s="160"/>
      <c r="B232" s="154"/>
      <c r="C232" s="180"/>
      <c r="D232" s="181"/>
      <c r="E232" s="22" t="s">
        <v>235</v>
      </c>
      <c r="F232" s="20">
        <f t="shared" si="259"/>
        <v>0</v>
      </c>
      <c r="G232" s="20">
        <f t="shared" si="260"/>
        <v>0</v>
      </c>
      <c r="H232" s="21">
        <v>0</v>
      </c>
      <c r="I232" s="21">
        <v>0</v>
      </c>
      <c r="J232" s="21">
        <v>0</v>
      </c>
      <c r="K232" s="21">
        <v>0</v>
      </c>
      <c r="L232" s="48">
        <v>731972.04</v>
      </c>
      <c r="M232" s="48">
        <v>731972.04</v>
      </c>
      <c r="N232" s="154"/>
      <c r="O232" s="172"/>
      <c r="P232" s="175"/>
      <c r="Q232" s="175"/>
      <c r="R232" s="194"/>
      <c r="S232" s="194"/>
      <c r="T232" s="178"/>
      <c r="U232" s="99"/>
      <c r="V232" s="99"/>
      <c r="W232" s="99"/>
    </row>
    <row r="233" spans="1:23" s="18" customFormat="1" ht="42.75" customHeight="1">
      <c r="A233" s="161"/>
      <c r="B233" s="155"/>
      <c r="C233" s="180"/>
      <c r="D233" s="181"/>
      <c r="E233" s="24" t="s">
        <v>236</v>
      </c>
      <c r="F233" s="20">
        <f t="shared" si="259"/>
        <v>0</v>
      </c>
      <c r="G233" s="20">
        <f t="shared" si="260"/>
        <v>0</v>
      </c>
      <c r="H233" s="23">
        <v>0</v>
      </c>
      <c r="I233" s="23">
        <v>0</v>
      </c>
      <c r="J233" s="30">
        <v>0</v>
      </c>
      <c r="K233" s="30">
        <v>0</v>
      </c>
      <c r="L233" s="51">
        <v>0</v>
      </c>
      <c r="M233" s="51">
        <v>0</v>
      </c>
      <c r="N233" s="155"/>
      <c r="O233" s="173"/>
      <c r="P233" s="176"/>
      <c r="Q233" s="176"/>
      <c r="R233" s="195"/>
      <c r="S233" s="195"/>
      <c r="T233" s="179"/>
      <c r="U233" s="100"/>
      <c r="V233" s="100"/>
      <c r="W233" s="100"/>
    </row>
    <row r="234" spans="1:23" s="18" customFormat="1" ht="20.25" customHeight="1">
      <c r="A234" s="159" t="s">
        <v>278</v>
      </c>
      <c r="B234" s="153" t="s">
        <v>279</v>
      </c>
      <c r="C234" s="180" t="s">
        <v>200</v>
      </c>
      <c r="D234" s="207" t="s">
        <v>280</v>
      </c>
      <c r="E234" s="19" t="s">
        <v>19</v>
      </c>
      <c r="F234" s="20">
        <f t="shared" ref="F234:F236" si="262">H234+J234</f>
        <v>0</v>
      </c>
      <c r="G234" s="20">
        <f t="shared" ref="G234:G236" si="263">I234+K234</f>
        <v>0</v>
      </c>
      <c r="H234" s="21">
        <f t="shared" ref="H234:M234" si="264">H235+H236</f>
        <v>0</v>
      </c>
      <c r="I234" s="21">
        <f t="shared" si="264"/>
        <v>0</v>
      </c>
      <c r="J234" s="21">
        <f t="shared" si="264"/>
        <v>0</v>
      </c>
      <c r="K234" s="21">
        <f t="shared" si="264"/>
        <v>0</v>
      </c>
      <c r="L234" s="48">
        <f t="shared" si="264"/>
        <v>500000</v>
      </c>
      <c r="M234" s="48">
        <f t="shared" si="264"/>
        <v>500000</v>
      </c>
      <c r="N234" s="153" t="s">
        <v>294</v>
      </c>
      <c r="O234" s="171" t="s">
        <v>45</v>
      </c>
      <c r="P234" s="174">
        <v>100</v>
      </c>
      <c r="Q234" s="174">
        <v>100</v>
      </c>
      <c r="R234" s="193">
        <v>0</v>
      </c>
      <c r="S234" s="193">
        <v>0</v>
      </c>
      <c r="T234" s="177">
        <v>0</v>
      </c>
      <c r="U234" s="98">
        <v>0</v>
      </c>
      <c r="V234" s="98">
        <v>100</v>
      </c>
      <c r="W234" s="98">
        <v>100</v>
      </c>
    </row>
    <row r="235" spans="1:23" s="18" customFormat="1" ht="17.25" customHeight="1">
      <c r="A235" s="160"/>
      <c r="B235" s="154"/>
      <c r="C235" s="180"/>
      <c r="D235" s="207"/>
      <c r="E235" s="22" t="s">
        <v>235</v>
      </c>
      <c r="F235" s="20">
        <f t="shared" si="262"/>
        <v>0</v>
      </c>
      <c r="G235" s="20">
        <f t="shared" si="263"/>
        <v>0</v>
      </c>
      <c r="H235" s="21">
        <v>0</v>
      </c>
      <c r="I235" s="21">
        <v>0</v>
      </c>
      <c r="J235" s="21">
        <v>0</v>
      </c>
      <c r="K235" s="21">
        <v>0</v>
      </c>
      <c r="L235" s="48">
        <v>500000</v>
      </c>
      <c r="M235" s="48">
        <v>500000</v>
      </c>
      <c r="N235" s="154"/>
      <c r="O235" s="172"/>
      <c r="P235" s="175"/>
      <c r="Q235" s="175"/>
      <c r="R235" s="194"/>
      <c r="S235" s="194"/>
      <c r="T235" s="178"/>
      <c r="U235" s="99"/>
      <c r="V235" s="99"/>
      <c r="W235" s="99"/>
    </row>
    <row r="236" spans="1:23" s="18" customFormat="1" ht="25.5" customHeight="1">
      <c r="A236" s="161"/>
      <c r="B236" s="155"/>
      <c r="C236" s="180"/>
      <c r="D236" s="207"/>
      <c r="E236" s="24" t="s">
        <v>236</v>
      </c>
      <c r="F236" s="20">
        <f t="shared" si="262"/>
        <v>0</v>
      </c>
      <c r="G236" s="20">
        <f t="shared" si="263"/>
        <v>0</v>
      </c>
      <c r="H236" s="23">
        <v>0</v>
      </c>
      <c r="I236" s="23">
        <v>0</v>
      </c>
      <c r="J236" s="30">
        <v>0</v>
      </c>
      <c r="K236" s="30">
        <v>0</v>
      </c>
      <c r="L236" s="51">
        <v>0</v>
      </c>
      <c r="M236" s="51">
        <v>0</v>
      </c>
      <c r="N236" s="155"/>
      <c r="O236" s="173"/>
      <c r="P236" s="176"/>
      <c r="Q236" s="176"/>
      <c r="R236" s="195"/>
      <c r="S236" s="195"/>
      <c r="T236" s="179"/>
      <c r="U236" s="100"/>
      <c r="V236" s="100"/>
      <c r="W236" s="100"/>
    </row>
    <row r="237" spans="1:23" ht="12.75" customHeight="1">
      <c r="A237" s="101" t="s">
        <v>118</v>
      </c>
      <c r="B237" s="102"/>
      <c r="C237" s="52" t="s">
        <v>9</v>
      </c>
      <c r="D237" s="52" t="s">
        <v>9</v>
      </c>
      <c r="E237" s="10" t="s">
        <v>8</v>
      </c>
      <c r="F237" s="8">
        <f>F185</f>
        <v>160322536.59</v>
      </c>
      <c r="G237" s="8">
        <f t="shared" ref="G237:K237" si="265">G185</f>
        <v>160047041.41</v>
      </c>
      <c r="H237" s="8">
        <f t="shared" ref="H237:H241" si="266">H185</f>
        <v>44516072.32</v>
      </c>
      <c r="I237" s="8">
        <f t="shared" ref="I237" si="267">I185</f>
        <v>44383851.75</v>
      </c>
      <c r="J237" s="8">
        <f t="shared" si="265"/>
        <v>52835041.050000012</v>
      </c>
      <c r="K237" s="8">
        <f t="shared" si="265"/>
        <v>52749061.030000009</v>
      </c>
      <c r="L237" s="8">
        <f t="shared" ref="L237:M237" si="268">L185</f>
        <v>62971423.219999999</v>
      </c>
      <c r="M237" s="8">
        <f t="shared" si="268"/>
        <v>62914128.630000003</v>
      </c>
      <c r="N237" s="60" t="s">
        <v>9</v>
      </c>
      <c r="O237" s="52" t="s">
        <v>9</v>
      </c>
      <c r="P237" s="52" t="s">
        <v>9</v>
      </c>
      <c r="Q237" s="52" t="s">
        <v>9</v>
      </c>
      <c r="R237" s="52" t="s">
        <v>9</v>
      </c>
      <c r="S237" s="52" t="s">
        <v>9</v>
      </c>
      <c r="T237" s="52" t="s">
        <v>9</v>
      </c>
      <c r="U237" s="52" t="s">
        <v>9</v>
      </c>
      <c r="V237" s="52" t="s">
        <v>9</v>
      </c>
      <c r="W237" s="52" t="s">
        <v>9</v>
      </c>
    </row>
    <row r="238" spans="1:23" ht="14.25" customHeight="1">
      <c r="A238" s="103"/>
      <c r="B238" s="104"/>
      <c r="C238" s="53"/>
      <c r="D238" s="53"/>
      <c r="E238" s="3" t="s">
        <v>21</v>
      </c>
      <c r="F238" s="8">
        <f t="shared" ref="F238:K241" si="269">F186</f>
        <v>155572860.13</v>
      </c>
      <c r="G238" s="8">
        <f t="shared" si="269"/>
        <v>155341929.43000001</v>
      </c>
      <c r="H238" s="8">
        <f t="shared" si="266"/>
        <v>42953803.729999997</v>
      </c>
      <c r="I238" s="8">
        <f t="shared" ref="I238" si="270">I186</f>
        <v>42859930.689999998</v>
      </c>
      <c r="J238" s="8">
        <f t="shared" si="269"/>
        <v>51161501.920000009</v>
      </c>
      <c r="K238" s="8">
        <f t="shared" si="269"/>
        <v>51081666.530000009</v>
      </c>
      <c r="L238" s="8">
        <f t="shared" ref="L238:M238" si="271">L186</f>
        <v>61457554.479999997</v>
      </c>
      <c r="M238" s="8">
        <f t="shared" si="271"/>
        <v>61400332.210000001</v>
      </c>
      <c r="N238" s="61"/>
      <c r="O238" s="53"/>
      <c r="P238" s="53"/>
      <c r="Q238" s="53"/>
      <c r="R238" s="53"/>
      <c r="S238" s="53"/>
      <c r="T238" s="53"/>
      <c r="U238" s="53"/>
      <c r="V238" s="53"/>
      <c r="W238" s="53"/>
    </row>
    <row r="239" spans="1:23" ht="13.5" customHeight="1">
      <c r="A239" s="103"/>
      <c r="B239" s="104"/>
      <c r="C239" s="53"/>
      <c r="D239" s="53"/>
      <c r="E239" s="3" t="s">
        <v>22</v>
      </c>
      <c r="F239" s="8">
        <f t="shared" si="269"/>
        <v>4749676.46</v>
      </c>
      <c r="G239" s="8">
        <f t="shared" si="269"/>
        <v>4705111.9799999995</v>
      </c>
      <c r="H239" s="8">
        <f t="shared" si="266"/>
        <v>1562268.59</v>
      </c>
      <c r="I239" s="8">
        <f t="shared" ref="I239" si="272">I187</f>
        <v>1523921.06</v>
      </c>
      <c r="J239" s="8">
        <f t="shared" si="269"/>
        <v>1673539.1299999997</v>
      </c>
      <c r="K239" s="8">
        <f t="shared" si="269"/>
        <v>1667394.4999999998</v>
      </c>
      <c r="L239" s="8">
        <f t="shared" ref="L239:M239" si="273">L187</f>
        <v>1513868.74</v>
      </c>
      <c r="M239" s="8">
        <f t="shared" si="273"/>
        <v>1513796.42</v>
      </c>
      <c r="N239" s="61"/>
      <c r="O239" s="53"/>
      <c r="P239" s="53"/>
      <c r="Q239" s="53"/>
      <c r="R239" s="53"/>
      <c r="S239" s="53"/>
      <c r="T239" s="53"/>
      <c r="U239" s="53"/>
      <c r="V239" s="53"/>
      <c r="W239" s="53"/>
    </row>
    <row r="240" spans="1:23" ht="12.75" customHeight="1">
      <c r="A240" s="103"/>
      <c r="B240" s="104"/>
      <c r="C240" s="53"/>
      <c r="D240" s="53"/>
      <c r="E240" s="11" t="s">
        <v>23</v>
      </c>
      <c r="F240" s="8">
        <f t="shared" si="269"/>
        <v>0</v>
      </c>
      <c r="G240" s="8">
        <f t="shared" si="269"/>
        <v>0</v>
      </c>
      <c r="H240" s="8">
        <f t="shared" si="266"/>
        <v>0</v>
      </c>
      <c r="I240" s="8">
        <f t="shared" ref="I240" si="274">I188</f>
        <v>0</v>
      </c>
      <c r="J240" s="8">
        <f t="shared" si="269"/>
        <v>0</v>
      </c>
      <c r="K240" s="8">
        <f>K188</f>
        <v>0</v>
      </c>
      <c r="L240" s="8">
        <f t="shared" ref="L240" si="275">L188</f>
        <v>0</v>
      </c>
      <c r="M240" s="8">
        <f>M188</f>
        <v>0</v>
      </c>
      <c r="N240" s="61"/>
      <c r="O240" s="53"/>
      <c r="P240" s="53"/>
      <c r="Q240" s="53"/>
      <c r="R240" s="53"/>
      <c r="S240" s="53"/>
      <c r="T240" s="53"/>
      <c r="U240" s="53"/>
      <c r="V240" s="53"/>
      <c r="W240" s="53"/>
    </row>
    <row r="241" spans="1:23" ht="15" customHeight="1">
      <c r="A241" s="105"/>
      <c r="B241" s="106"/>
      <c r="C241" s="54"/>
      <c r="D241" s="54"/>
      <c r="E241" s="3" t="s">
        <v>24</v>
      </c>
      <c r="F241" s="8">
        <f t="shared" si="269"/>
        <v>0</v>
      </c>
      <c r="G241" s="8">
        <f t="shared" si="269"/>
        <v>0</v>
      </c>
      <c r="H241" s="8">
        <f t="shared" si="266"/>
        <v>0</v>
      </c>
      <c r="I241" s="8">
        <f t="shared" ref="I241" si="276">I189</f>
        <v>0</v>
      </c>
      <c r="J241" s="8">
        <f t="shared" si="269"/>
        <v>0</v>
      </c>
      <c r="K241" s="8">
        <f>K189</f>
        <v>0</v>
      </c>
      <c r="L241" s="8">
        <f t="shared" ref="L241" si="277">L189</f>
        <v>0</v>
      </c>
      <c r="M241" s="8">
        <f>M189</f>
        <v>0</v>
      </c>
      <c r="N241" s="68"/>
      <c r="O241" s="54"/>
      <c r="P241" s="54"/>
      <c r="Q241" s="54"/>
      <c r="R241" s="54"/>
      <c r="S241" s="54"/>
      <c r="T241" s="54"/>
      <c r="U241" s="54"/>
      <c r="V241" s="54"/>
      <c r="W241" s="54"/>
    </row>
    <row r="242" spans="1:23" ht="15" customHeight="1">
      <c r="A242" s="203" t="s">
        <v>119</v>
      </c>
      <c r="B242" s="203"/>
      <c r="C242" s="203"/>
      <c r="D242" s="203"/>
      <c r="E242" s="203"/>
      <c r="F242" s="203"/>
      <c r="G242" s="203"/>
      <c r="H242" s="203"/>
      <c r="I242" s="203"/>
      <c r="J242" s="203"/>
      <c r="K242" s="203"/>
      <c r="L242" s="203"/>
      <c r="M242" s="203"/>
      <c r="N242" s="203"/>
      <c r="O242" s="203"/>
      <c r="P242" s="203"/>
      <c r="Q242" s="203"/>
      <c r="R242" s="203"/>
      <c r="S242" s="203"/>
      <c r="T242" s="203"/>
      <c r="U242" s="203"/>
      <c r="V242" s="203"/>
      <c r="W242" s="203"/>
    </row>
    <row r="243" spans="1:23" ht="15" customHeight="1">
      <c r="A243" s="203" t="s">
        <v>120</v>
      </c>
      <c r="B243" s="203"/>
      <c r="C243" s="203"/>
      <c r="D243" s="203"/>
      <c r="E243" s="203"/>
      <c r="F243" s="203"/>
      <c r="G243" s="203"/>
      <c r="H243" s="203"/>
      <c r="I243" s="203"/>
      <c r="J243" s="203"/>
      <c r="K243" s="203"/>
      <c r="L243" s="203"/>
      <c r="M243" s="203"/>
      <c r="N243" s="203"/>
      <c r="O243" s="203"/>
      <c r="P243" s="203"/>
      <c r="Q243" s="203"/>
      <c r="R243" s="203"/>
      <c r="S243" s="203"/>
      <c r="T243" s="203"/>
      <c r="U243" s="203"/>
      <c r="V243" s="203"/>
      <c r="W243" s="203"/>
    </row>
    <row r="244" spans="1:23" ht="15" customHeight="1">
      <c r="A244" s="203" t="s">
        <v>121</v>
      </c>
      <c r="B244" s="203"/>
      <c r="C244" s="203"/>
      <c r="D244" s="203"/>
      <c r="E244" s="203"/>
      <c r="F244" s="203"/>
      <c r="G244" s="203"/>
      <c r="H244" s="203"/>
      <c r="I244" s="203"/>
      <c r="J244" s="203"/>
      <c r="K244" s="203"/>
      <c r="L244" s="203"/>
      <c r="M244" s="203"/>
      <c r="N244" s="203"/>
      <c r="O244" s="203"/>
      <c r="P244" s="203"/>
      <c r="Q244" s="203"/>
      <c r="R244" s="203"/>
      <c r="S244" s="203"/>
      <c r="T244" s="203"/>
      <c r="U244" s="203"/>
      <c r="V244" s="203"/>
      <c r="W244" s="203"/>
    </row>
    <row r="245" spans="1:23" ht="2.25" hidden="1" customHeight="1">
      <c r="V245" s="2"/>
      <c r="W245" s="2"/>
    </row>
    <row r="246" spans="1:23" ht="21" customHeight="1">
      <c r="A246" s="52">
        <v>1</v>
      </c>
      <c r="B246" s="95" t="s">
        <v>122</v>
      </c>
      <c r="C246" s="60" t="s">
        <v>9</v>
      </c>
      <c r="D246" s="60" t="s">
        <v>9</v>
      </c>
      <c r="E246" s="7" t="s">
        <v>19</v>
      </c>
      <c r="F246" s="8">
        <f>F251</f>
        <v>299934</v>
      </c>
      <c r="G246" s="8">
        <f t="shared" ref="G246:K246" si="278">G251</f>
        <v>299934</v>
      </c>
      <c r="H246" s="8">
        <f t="shared" ref="H246:I250" si="279">H251</f>
        <v>102934</v>
      </c>
      <c r="I246" s="8">
        <f t="shared" si="279"/>
        <v>102934</v>
      </c>
      <c r="J246" s="8">
        <f t="shared" si="278"/>
        <v>87000</v>
      </c>
      <c r="K246" s="8">
        <f t="shared" si="278"/>
        <v>87000</v>
      </c>
      <c r="L246" s="8">
        <f t="shared" ref="L246:M246" si="280">L251</f>
        <v>110000</v>
      </c>
      <c r="M246" s="8">
        <f t="shared" si="280"/>
        <v>110000</v>
      </c>
      <c r="N246" s="52" t="s">
        <v>9</v>
      </c>
      <c r="O246" s="52" t="s">
        <v>9</v>
      </c>
      <c r="P246" s="52" t="s">
        <v>9</v>
      </c>
      <c r="Q246" s="52" t="s">
        <v>9</v>
      </c>
      <c r="R246" s="52" t="s">
        <v>9</v>
      </c>
      <c r="S246" s="52" t="s">
        <v>9</v>
      </c>
      <c r="T246" s="52" t="s">
        <v>9</v>
      </c>
      <c r="U246" s="52" t="s">
        <v>9</v>
      </c>
      <c r="V246" s="52" t="s">
        <v>9</v>
      </c>
      <c r="W246" s="52" t="s">
        <v>9</v>
      </c>
    </row>
    <row r="247" spans="1:23" ht="21.75" customHeight="1">
      <c r="A247" s="53"/>
      <c r="B247" s="96"/>
      <c r="C247" s="61"/>
      <c r="D247" s="61"/>
      <c r="E247" s="3" t="s">
        <v>21</v>
      </c>
      <c r="F247" s="8">
        <f t="shared" ref="F247:K247" si="281">F252</f>
        <v>299934</v>
      </c>
      <c r="G247" s="8">
        <f t="shared" si="281"/>
        <v>299934</v>
      </c>
      <c r="H247" s="8">
        <f t="shared" si="279"/>
        <v>102934</v>
      </c>
      <c r="I247" s="8">
        <f t="shared" si="279"/>
        <v>102934</v>
      </c>
      <c r="J247" s="8">
        <f t="shared" si="281"/>
        <v>87000</v>
      </c>
      <c r="K247" s="8">
        <f t="shared" si="281"/>
        <v>87000</v>
      </c>
      <c r="L247" s="8">
        <f t="shared" ref="L247:M247" si="282">L252</f>
        <v>110000</v>
      </c>
      <c r="M247" s="8">
        <f t="shared" si="282"/>
        <v>110000</v>
      </c>
      <c r="N247" s="53"/>
      <c r="O247" s="53"/>
      <c r="P247" s="53"/>
      <c r="Q247" s="53"/>
      <c r="R247" s="53"/>
      <c r="S247" s="53"/>
      <c r="T247" s="53"/>
      <c r="U247" s="53"/>
      <c r="V247" s="53"/>
      <c r="W247" s="53"/>
    </row>
    <row r="248" spans="1:23" ht="18.75" customHeight="1">
      <c r="A248" s="53"/>
      <c r="B248" s="96"/>
      <c r="C248" s="61"/>
      <c r="D248" s="61"/>
      <c r="E248" s="3" t="s">
        <v>22</v>
      </c>
      <c r="F248" s="8">
        <f t="shared" ref="F248:K248" si="283">F253</f>
        <v>0</v>
      </c>
      <c r="G248" s="8">
        <f t="shared" si="283"/>
        <v>0</v>
      </c>
      <c r="H248" s="8">
        <f t="shared" si="279"/>
        <v>0</v>
      </c>
      <c r="I248" s="8">
        <f t="shared" si="279"/>
        <v>0</v>
      </c>
      <c r="J248" s="8">
        <f t="shared" si="283"/>
        <v>0</v>
      </c>
      <c r="K248" s="8">
        <f t="shared" si="283"/>
        <v>0</v>
      </c>
      <c r="L248" s="8">
        <f t="shared" ref="L248:M248" si="284">L253</f>
        <v>0</v>
      </c>
      <c r="M248" s="8">
        <f t="shared" si="284"/>
        <v>0</v>
      </c>
      <c r="N248" s="53"/>
      <c r="O248" s="53"/>
      <c r="P248" s="53"/>
      <c r="Q248" s="53"/>
      <c r="R248" s="53"/>
      <c r="S248" s="53"/>
      <c r="T248" s="53"/>
      <c r="U248" s="53"/>
      <c r="V248" s="53"/>
      <c r="W248" s="53"/>
    </row>
    <row r="249" spans="1:23" ht="14.25" customHeight="1">
      <c r="A249" s="53"/>
      <c r="B249" s="96"/>
      <c r="C249" s="61"/>
      <c r="D249" s="61"/>
      <c r="E249" s="3" t="s">
        <v>23</v>
      </c>
      <c r="F249" s="8">
        <f t="shared" ref="F249:K249" si="285">F254</f>
        <v>0</v>
      </c>
      <c r="G249" s="8">
        <f t="shared" si="285"/>
        <v>0</v>
      </c>
      <c r="H249" s="8">
        <f t="shared" si="279"/>
        <v>0</v>
      </c>
      <c r="I249" s="8">
        <f t="shared" si="279"/>
        <v>0</v>
      </c>
      <c r="J249" s="8">
        <f t="shared" si="285"/>
        <v>0</v>
      </c>
      <c r="K249" s="8">
        <f t="shared" si="285"/>
        <v>0</v>
      </c>
      <c r="L249" s="8">
        <f t="shared" ref="L249:M249" si="286">L254</f>
        <v>0</v>
      </c>
      <c r="M249" s="8">
        <f t="shared" si="286"/>
        <v>0</v>
      </c>
      <c r="N249" s="53"/>
      <c r="O249" s="53"/>
      <c r="P249" s="53"/>
      <c r="Q249" s="53"/>
      <c r="R249" s="53"/>
      <c r="S249" s="53"/>
      <c r="T249" s="53"/>
      <c r="U249" s="53"/>
      <c r="V249" s="53"/>
      <c r="W249" s="53"/>
    </row>
    <row r="250" spans="1:23" ht="15.75" customHeight="1">
      <c r="A250" s="54"/>
      <c r="B250" s="97"/>
      <c r="C250" s="68"/>
      <c r="D250" s="68"/>
      <c r="E250" s="3" t="s">
        <v>24</v>
      </c>
      <c r="F250" s="8">
        <f t="shared" ref="F250:K250" si="287">F255</f>
        <v>0</v>
      </c>
      <c r="G250" s="8">
        <f t="shared" si="287"/>
        <v>0</v>
      </c>
      <c r="H250" s="8">
        <f t="shared" si="279"/>
        <v>0</v>
      </c>
      <c r="I250" s="8">
        <f t="shared" si="279"/>
        <v>0</v>
      </c>
      <c r="J250" s="8">
        <f t="shared" si="287"/>
        <v>0</v>
      </c>
      <c r="K250" s="8">
        <f t="shared" si="287"/>
        <v>0</v>
      </c>
      <c r="L250" s="8">
        <f t="shared" ref="L250:M250" si="288">L255</f>
        <v>0</v>
      </c>
      <c r="M250" s="8">
        <f t="shared" si="288"/>
        <v>0</v>
      </c>
      <c r="N250" s="54"/>
      <c r="O250" s="54"/>
      <c r="P250" s="54"/>
      <c r="Q250" s="54"/>
      <c r="R250" s="54"/>
      <c r="S250" s="54"/>
      <c r="T250" s="54"/>
      <c r="U250" s="54"/>
      <c r="V250" s="54"/>
      <c r="W250" s="54"/>
    </row>
    <row r="251" spans="1:23" ht="15" customHeight="1">
      <c r="A251" s="52" t="s">
        <v>35</v>
      </c>
      <c r="B251" s="92" t="s">
        <v>123</v>
      </c>
      <c r="C251" s="60" t="s">
        <v>9</v>
      </c>
      <c r="D251" s="60" t="s">
        <v>9</v>
      </c>
      <c r="E251" s="13" t="s">
        <v>19</v>
      </c>
      <c r="F251" s="8">
        <f t="shared" ref="F251:K251" si="289">F252+F253+F254+F255</f>
        <v>299934</v>
      </c>
      <c r="G251" s="8">
        <f t="shared" si="289"/>
        <v>299934</v>
      </c>
      <c r="H251" s="8">
        <f>H252+H253+H254+H255</f>
        <v>102934</v>
      </c>
      <c r="I251" s="8">
        <f>I252+I253+I254+I255</f>
        <v>102934</v>
      </c>
      <c r="J251" s="8">
        <f t="shared" si="289"/>
        <v>87000</v>
      </c>
      <c r="K251" s="8">
        <f t="shared" si="289"/>
        <v>87000</v>
      </c>
      <c r="L251" s="8">
        <f t="shared" ref="L251:M251" si="290">L252+L253+L254+L255</f>
        <v>110000</v>
      </c>
      <c r="M251" s="8">
        <f t="shared" si="290"/>
        <v>110000</v>
      </c>
      <c r="N251" s="52" t="s">
        <v>9</v>
      </c>
      <c r="O251" s="52" t="s">
        <v>9</v>
      </c>
      <c r="P251" s="52" t="s">
        <v>9</v>
      </c>
      <c r="Q251" s="52" t="s">
        <v>9</v>
      </c>
      <c r="R251" s="52" t="s">
        <v>9</v>
      </c>
      <c r="S251" s="52" t="s">
        <v>9</v>
      </c>
      <c r="T251" s="52" t="s">
        <v>9</v>
      </c>
      <c r="U251" s="52" t="s">
        <v>9</v>
      </c>
      <c r="V251" s="52" t="s">
        <v>9</v>
      </c>
      <c r="W251" s="52" t="s">
        <v>9</v>
      </c>
    </row>
    <row r="252" spans="1:23" ht="12.75" customHeight="1">
      <c r="A252" s="53"/>
      <c r="B252" s="93"/>
      <c r="C252" s="61"/>
      <c r="D252" s="61"/>
      <c r="E252" s="3" t="s">
        <v>21</v>
      </c>
      <c r="F252" s="8">
        <f>F257+F262+F267+F272</f>
        <v>299934</v>
      </c>
      <c r="G252" s="8">
        <f t="shared" ref="G252:K252" si="291">G257+G262+G267+G272</f>
        <v>299934</v>
      </c>
      <c r="H252" s="8">
        <f t="shared" ref="H252:I255" si="292">H257+H262+H267+H272</f>
        <v>102934</v>
      </c>
      <c r="I252" s="8">
        <f t="shared" si="292"/>
        <v>102934</v>
      </c>
      <c r="J252" s="8">
        <f>J257+J262+J267+J272</f>
        <v>87000</v>
      </c>
      <c r="K252" s="8">
        <f t="shared" si="291"/>
        <v>87000</v>
      </c>
      <c r="L252" s="8">
        <f t="shared" ref="L252:M252" si="293">L257+L262+L267+L272</f>
        <v>110000</v>
      </c>
      <c r="M252" s="8">
        <f t="shared" si="293"/>
        <v>110000</v>
      </c>
      <c r="N252" s="53"/>
      <c r="O252" s="53"/>
      <c r="P252" s="53"/>
      <c r="Q252" s="53"/>
      <c r="R252" s="53"/>
      <c r="S252" s="53"/>
      <c r="T252" s="53"/>
      <c r="U252" s="53"/>
      <c r="V252" s="53"/>
      <c r="W252" s="53"/>
    </row>
    <row r="253" spans="1:23" ht="12" customHeight="1">
      <c r="A253" s="53"/>
      <c r="B253" s="93"/>
      <c r="C253" s="61"/>
      <c r="D253" s="61"/>
      <c r="E253" s="3" t="s">
        <v>22</v>
      </c>
      <c r="F253" s="8">
        <f t="shared" ref="F253:K255" si="294">F258+F263+F268+F273</f>
        <v>0</v>
      </c>
      <c r="G253" s="8">
        <f t="shared" si="294"/>
        <v>0</v>
      </c>
      <c r="H253" s="8">
        <f t="shared" si="292"/>
        <v>0</v>
      </c>
      <c r="I253" s="8">
        <f t="shared" si="292"/>
        <v>0</v>
      </c>
      <c r="J253" s="8">
        <f t="shared" si="294"/>
        <v>0</v>
      </c>
      <c r="K253" s="8">
        <f t="shared" si="294"/>
        <v>0</v>
      </c>
      <c r="L253" s="8">
        <f t="shared" ref="L253:M253" si="295">L258+L263+L268+L273</f>
        <v>0</v>
      </c>
      <c r="M253" s="8">
        <f t="shared" si="295"/>
        <v>0</v>
      </c>
      <c r="N253" s="53"/>
      <c r="O253" s="53"/>
      <c r="P253" s="53"/>
      <c r="Q253" s="53"/>
      <c r="R253" s="53"/>
      <c r="S253" s="53"/>
      <c r="T253" s="53"/>
      <c r="U253" s="53"/>
      <c r="V253" s="53"/>
      <c r="W253" s="53"/>
    </row>
    <row r="254" spans="1:23" ht="12.75" customHeight="1">
      <c r="A254" s="53"/>
      <c r="B254" s="93"/>
      <c r="C254" s="61"/>
      <c r="D254" s="61"/>
      <c r="E254" s="3" t="s">
        <v>23</v>
      </c>
      <c r="F254" s="8">
        <f t="shared" si="294"/>
        <v>0</v>
      </c>
      <c r="G254" s="8">
        <f t="shared" si="294"/>
        <v>0</v>
      </c>
      <c r="H254" s="8">
        <f t="shared" si="292"/>
        <v>0</v>
      </c>
      <c r="I254" s="8">
        <f t="shared" si="292"/>
        <v>0</v>
      </c>
      <c r="J254" s="8">
        <f t="shared" si="294"/>
        <v>0</v>
      </c>
      <c r="K254" s="8">
        <f t="shared" si="294"/>
        <v>0</v>
      </c>
      <c r="L254" s="8">
        <f t="shared" ref="L254:M254" si="296">L259+L264+L269+L274</f>
        <v>0</v>
      </c>
      <c r="M254" s="8">
        <f t="shared" si="296"/>
        <v>0</v>
      </c>
      <c r="N254" s="53"/>
      <c r="O254" s="53"/>
      <c r="P254" s="53"/>
      <c r="Q254" s="53"/>
      <c r="R254" s="53"/>
      <c r="S254" s="53"/>
      <c r="T254" s="53"/>
      <c r="U254" s="53"/>
      <c r="V254" s="53"/>
      <c r="W254" s="53"/>
    </row>
    <row r="255" spans="1:23" ht="15" customHeight="1">
      <c r="A255" s="54"/>
      <c r="B255" s="94"/>
      <c r="C255" s="68"/>
      <c r="D255" s="68"/>
      <c r="E255" s="3" t="s">
        <v>24</v>
      </c>
      <c r="F255" s="8">
        <f t="shared" si="294"/>
        <v>0</v>
      </c>
      <c r="G255" s="8">
        <f t="shared" si="294"/>
        <v>0</v>
      </c>
      <c r="H255" s="8">
        <f t="shared" si="292"/>
        <v>0</v>
      </c>
      <c r="I255" s="8">
        <f t="shared" si="292"/>
        <v>0</v>
      </c>
      <c r="J255" s="8">
        <f t="shared" si="294"/>
        <v>0</v>
      </c>
      <c r="K255" s="8">
        <f t="shared" si="294"/>
        <v>0</v>
      </c>
      <c r="L255" s="8">
        <f t="shared" ref="L255:M255" si="297">L260+L265+L270+L275</f>
        <v>0</v>
      </c>
      <c r="M255" s="8">
        <f t="shared" si="297"/>
        <v>0</v>
      </c>
      <c r="N255" s="54"/>
      <c r="O255" s="54"/>
      <c r="P255" s="54"/>
      <c r="Q255" s="54"/>
      <c r="R255" s="54"/>
      <c r="S255" s="54"/>
      <c r="T255" s="54"/>
      <c r="U255" s="54"/>
      <c r="V255" s="54"/>
      <c r="W255" s="54"/>
    </row>
    <row r="256" spans="1:23" ht="12" customHeight="1">
      <c r="A256" s="62" t="s">
        <v>38</v>
      </c>
      <c r="B256" s="83" t="s">
        <v>124</v>
      </c>
      <c r="C256" s="60" t="s">
        <v>200</v>
      </c>
      <c r="D256" s="86" t="s">
        <v>216</v>
      </c>
      <c r="E256" s="7" t="s">
        <v>19</v>
      </c>
      <c r="F256" s="8">
        <f>F257+F258+F259+F260</f>
        <v>58000</v>
      </c>
      <c r="G256" s="8">
        <f t="shared" ref="G256:K256" si="298">G257+G258+G259+G260</f>
        <v>58000</v>
      </c>
      <c r="H256" s="9">
        <f>H257+H258+H259+H260</f>
        <v>28000</v>
      </c>
      <c r="I256" s="9">
        <f>I257+I258+I259+I260</f>
        <v>28000</v>
      </c>
      <c r="J256" s="9">
        <f t="shared" si="298"/>
        <v>0</v>
      </c>
      <c r="K256" s="9">
        <f t="shared" si="298"/>
        <v>0</v>
      </c>
      <c r="L256" s="9">
        <f t="shared" ref="L256:M256" si="299">L257+L258+L259+L260</f>
        <v>30000</v>
      </c>
      <c r="M256" s="9">
        <f t="shared" si="299"/>
        <v>30000</v>
      </c>
      <c r="N256" s="72" t="s">
        <v>128</v>
      </c>
      <c r="O256" s="60" t="s">
        <v>132</v>
      </c>
      <c r="P256" s="98">
        <f>(R256+T256+V256)/3</f>
        <v>3.9</v>
      </c>
      <c r="Q256" s="98">
        <f>(S256+U256+W256)/3</f>
        <v>3.9333333333333336</v>
      </c>
      <c r="R256" s="52">
        <v>4</v>
      </c>
      <c r="S256" s="52">
        <v>4</v>
      </c>
      <c r="T256" s="52">
        <v>3.9</v>
      </c>
      <c r="U256" s="52">
        <v>3.9</v>
      </c>
      <c r="V256" s="52">
        <v>3.8</v>
      </c>
      <c r="W256" s="52">
        <v>3.9</v>
      </c>
    </row>
    <row r="257" spans="1:23" ht="13">
      <c r="A257" s="63"/>
      <c r="B257" s="84"/>
      <c r="C257" s="61"/>
      <c r="D257" s="87"/>
      <c r="E257" s="3" t="s">
        <v>21</v>
      </c>
      <c r="F257" s="8">
        <f>H257+J257+L257</f>
        <v>58000</v>
      </c>
      <c r="G257" s="8">
        <f>I257+K257+M257</f>
        <v>58000</v>
      </c>
      <c r="H257" s="9">
        <v>28000</v>
      </c>
      <c r="I257" s="9">
        <v>28000</v>
      </c>
      <c r="J257" s="9">
        <v>0</v>
      </c>
      <c r="K257" s="9">
        <v>0</v>
      </c>
      <c r="L257" s="9">
        <v>30000</v>
      </c>
      <c r="M257" s="9">
        <v>30000</v>
      </c>
      <c r="N257" s="73"/>
      <c r="O257" s="61"/>
      <c r="P257" s="99"/>
      <c r="Q257" s="99"/>
      <c r="R257" s="53"/>
      <c r="S257" s="53"/>
      <c r="T257" s="53"/>
      <c r="U257" s="53"/>
      <c r="V257" s="53"/>
      <c r="W257" s="53"/>
    </row>
    <row r="258" spans="1:23" ht="13">
      <c r="A258" s="63"/>
      <c r="B258" s="84"/>
      <c r="C258" s="61"/>
      <c r="D258" s="87"/>
      <c r="E258" s="3" t="s">
        <v>22</v>
      </c>
      <c r="F258" s="8">
        <f t="shared" ref="F258:F260" si="300">H258+J258+L258</f>
        <v>0</v>
      </c>
      <c r="G258" s="8">
        <f t="shared" ref="G258:G260" si="301">I258+K258+M258</f>
        <v>0</v>
      </c>
      <c r="H258" s="9">
        <v>0</v>
      </c>
      <c r="I258" s="9">
        <v>0</v>
      </c>
      <c r="J258" s="9">
        <v>0</v>
      </c>
      <c r="K258" s="9">
        <v>0</v>
      </c>
      <c r="L258" s="9">
        <v>0</v>
      </c>
      <c r="M258" s="9">
        <v>0</v>
      </c>
      <c r="N258" s="73"/>
      <c r="O258" s="61"/>
      <c r="P258" s="99"/>
      <c r="Q258" s="99"/>
      <c r="R258" s="53"/>
      <c r="S258" s="53"/>
      <c r="T258" s="53"/>
      <c r="U258" s="53"/>
      <c r="V258" s="53"/>
      <c r="W258" s="53"/>
    </row>
    <row r="259" spans="1:23" ht="14.25" customHeight="1">
      <c r="A259" s="63"/>
      <c r="B259" s="84"/>
      <c r="C259" s="61"/>
      <c r="D259" s="87"/>
      <c r="E259" s="3" t="s">
        <v>23</v>
      </c>
      <c r="F259" s="8">
        <f t="shared" si="300"/>
        <v>0</v>
      </c>
      <c r="G259" s="8">
        <f t="shared" si="301"/>
        <v>0</v>
      </c>
      <c r="H259" s="9">
        <v>0</v>
      </c>
      <c r="I259" s="9">
        <v>0</v>
      </c>
      <c r="J259" s="9">
        <v>0</v>
      </c>
      <c r="K259" s="9">
        <v>0</v>
      </c>
      <c r="L259" s="9">
        <v>0</v>
      </c>
      <c r="M259" s="9">
        <v>0</v>
      </c>
      <c r="N259" s="73"/>
      <c r="O259" s="61"/>
      <c r="P259" s="99"/>
      <c r="Q259" s="99"/>
      <c r="R259" s="53"/>
      <c r="S259" s="53"/>
      <c r="T259" s="53"/>
      <c r="U259" s="53"/>
      <c r="V259" s="53"/>
      <c r="W259" s="53"/>
    </row>
    <row r="260" spans="1:23" ht="13.5" customHeight="1">
      <c r="A260" s="64"/>
      <c r="B260" s="85"/>
      <c r="C260" s="68"/>
      <c r="D260" s="88"/>
      <c r="E260" s="3" t="s">
        <v>24</v>
      </c>
      <c r="F260" s="8">
        <f t="shared" si="300"/>
        <v>0</v>
      </c>
      <c r="G260" s="8">
        <f t="shared" si="301"/>
        <v>0</v>
      </c>
      <c r="H260" s="9">
        <v>0</v>
      </c>
      <c r="I260" s="9">
        <v>0</v>
      </c>
      <c r="J260" s="9">
        <v>0</v>
      </c>
      <c r="K260" s="9">
        <v>0</v>
      </c>
      <c r="L260" s="9">
        <v>0</v>
      </c>
      <c r="M260" s="9">
        <v>0</v>
      </c>
      <c r="N260" s="74"/>
      <c r="O260" s="68"/>
      <c r="P260" s="100"/>
      <c r="Q260" s="100"/>
      <c r="R260" s="54"/>
      <c r="S260" s="54"/>
      <c r="T260" s="54"/>
      <c r="U260" s="54"/>
      <c r="V260" s="54"/>
      <c r="W260" s="54"/>
    </row>
    <row r="261" spans="1:23" ht="21" customHeight="1">
      <c r="A261" s="62" t="s">
        <v>39</v>
      </c>
      <c r="B261" s="83" t="s">
        <v>125</v>
      </c>
      <c r="C261" s="60" t="s">
        <v>200</v>
      </c>
      <c r="D261" s="86" t="s">
        <v>217</v>
      </c>
      <c r="E261" s="7" t="s">
        <v>19</v>
      </c>
      <c r="F261" s="8">
        <f>F262+F263+F264+F265</f>
        <v>124934</v>
      </c>
      <c r="G261" s="8">
        <f t="shared" ref="G261:K261" si="302">G262+G263+G264+G265</f>
        <v>124934</v>
      </c>
      <c r="H261" s="9">
        <f>H262+H263+H264+H265</f>
        <v>49934</v>
      </c>
      <c r="I261" s="9">
        <f>I262+I263+I264+I265</f>
        <v>49934</v>
      </c>
      <c r="J261" s="9">
        <f t="shared" si="302"/>
        <v>30000</v>
      </c>
      <c r="K261" s="9">
        <f t="shared" si="302"/>
        <v>30000</v>
      </c>
      <c r="L261" s="9">
        <f t="shared" ref="L261:M261" si="303">L262+L263+L264+L265</f>
        <v>45000</v>
      </c>
      <c r="M261" s="9">
        <f t="shared" si="303"/>
        <v>45000</v>
      </c>
      <c r="N261" s="72" t="s">
        <v>129</v>
      </c>
      <c r="O261" s="60" t="s">
        <v>45</v>
      </c>
      <c r="P261" s="98">
        <f t="shared" ref="P261" si="304">(R261+T261+V261)/3</f>
        <v>48</v>
      </c>
      <c r="Q261" s="98">
        <f t="shared" ref="Q261" si="305">(S261+U261+W261)/3</f>
        <v>48</v>
      </c>
      <c r="R261" s="98">
        <v>49</v>
      </c>
      <c r="S261" s="98">
        <v>49</v>
      </c>
      <c r="T261" s="98">
        <v>48</v>
      </c>
      <c r="U261" s="98">
        <v>48</v>
      </c>
      <c r="V261" s="98">
        <v>47</v>
      </c>
      <c r="W261" s="98">
        <v>47</v>
      </c>
    </row>
    <row r="262" spans="1:23" ht="21" customHeight="1">
      <c r="A262" s="63"/>
      <c r="B262" s="84"/>
      <c r="C262" s="61"/>
      <c r="D262" s="87"/>
      <c r="E262" s="3" t="s">
        <v>21</v>
      </c>
      <c r="F262" s="8">
        <f>H262+J262+L262</f>
        <v>124934</v>
      </c>
      <c r="G262" s="8">
        <f>I262+K262+M262</f>
        <v>124934</v>
      </c>
      <c r="H262" s="9">
        <v>49934</v>
      </c>
      <c r="I262" s="9">
        <v>49934</v>
      </c>
      <c r="J262" s="9">
        <v>30000</v>
      </c>
      <c r="K262" s="9">
        <v>30000</v>
      </c>
      <c r="L262" s="9">
        <v>45000</v>
      </c>
      <c r="M262" s="9">
        <v>45000</v>
      </c>
      <c r="N262" s="73"/>
      <c r="O262" s="61"/>
      <c r="P262" s="99"/>
      <c r="Q262" s="99"/>
      <c r="R262" s="99"/>
      <c r="S262" s="99"/>
      <c r="T262" s="99"/>
      <c r="U262" s="99"/>
      <c r="V262" s="99"/>
      <c r="W262" s="99"/>
    </row>
    <row r="263" spans="1:23" ht="15" customHeight="1">
      <c r="A263" s="63"/>
      <c r="B263" s="84"/>
      <c r="C263" s="61"/>
      <c r="D263" s="87"/>
      <c r="E263" s="3" t="s">
        <v>22</v>
      </c>
      <c r="F263" s="8">
        <f t="shared" ref="F263:F265" si="306">H263+J263+L263</f>
        <v>0</v>
      </c>
      <c r="G263" s="8">
        <f t="shared" ref="G263:G265" si="307">I263+K263+M263</f>
        <v>0</v>
      </c>
      <c r="H263" s="9">
        <v>0</v>
      </c>
      <c r="I263" s="9">
        <v>0</v>
      </c>
      <c r="J263" s="9">
        <v>0</v>
      </c>
      <c r="K263" s="9">
        <v>0</v>
      </c>
      <c r="L263" s="9">
        <v>0</v>
      </c>
      <c r="M263" s="9">
        <v>0</v>
      </c>
      <c r="N263" s="73"/>
      <c r="O263" s="61"/>
      <c r="P263" s="99"/>
      <c r="Q263" s="99"/>
      <c r="R263" s="99"/>
      <c r="S263" s="99"/>
      <c r="T263" s="99"/>
      <c r="U263" s="99"/>
      <c r="V263" s="99"/>
      <c r="W263" s="99"/>
    </row>
    <row r="264" spans="1:23" ht="16.5" customHeight="1">
      <c r="A264" s="63"/>
      <c r="B264" s="84"/>
      <c r="C264" s="61"/>
      <c r="D264" s="87"/>
      <c r="E264" s="3" t="s">
        <v>23</v>
      </c>
      <c r="F264" s="8">
        <f t="shared" si="306"/>
        <v>0</v>
      </c>
      <c r="G264" s="8">
        <f t="shared" si="307"/>
        <v>0</v>
      </c>
      <c r="H264" s="9">
        <v>0</v>
      </c>
      <c r="I264" s="9">
        <v>0</v>
      </c>
      <c r="J264" s="9">
        <v>0</v>
      </c>
      <c r="K264" s="9">
        <v>0</v>
      </c>
      <c r="L264" s="9">
        <v>0</v>
      </c>
      <c r="M264" s="9">
        <v>0</v>
      </c>
      <c r="N264" s="73"/>
      <c r="O264" s="61"/>
      <c r="P264" s="99"/>
      <c r="Q264" s="99"/>
      <c r="R264" s="99"/>
      <c r="S264" s="99"/>
      <c r="T264" s="99"/>
      <c r="U264" s="99"/>
      <c r="V264" s="99"/>
      <c r="W264" s="99"/>
    </row>
    <row r="265" spans="1:23" ht="30.75" customHeight="1">
      <c r="A265" s="64"/>
      <c r="B265" s="85"/>
      <c r="C265" s="68"/>
      <c r="D265" s="88"/>
      <c r="E265" s="3" t="s">
        <v>24</v>
      </c>
      <c r="F265" s="8">
        <f t="shared" si="306"/>
        <v>0</v>
      </c>
      <c r="G265" s="8">
        <f t="shared" si="307"/>
        <v>0</v>
      </c>
      <c r="H265" s="9">
        <v>0</v>
      </c>
      <c r="I265" s="9">
        <v>0</v>
      </c>
      <c r="J265" s="9">
        <v>0</v>
      </c>
      <c r="K265" s="9">
        <v>0</v>
      </c>
      <c r="L265" s="9">
        <v>0</v>
      </c>
      <c r="M265" s="9">
        <v>0</v>
      </c>
      <c r="N265" s="74"/>
      <c r="O265" s="68"/>
      <c r="P265" s="100"/>
      <c r="Q265" s="100"/>
      <c r="R265" s="100"/>
      <c r="S265" s="100"/>
      <c r="T265" s="100"/>
      <c r="U265" s="100"/>
      <c r="V265" s="100"/>
      <c r="W265" s="100"/>
    </row>
    <row r="266" spans="1:23" ht="13.5" customHeight="1">
      <c r="A266" s="62" t="s">
        <v>40</v>
      </c>
      <c r="B266" s="83" t="s">
        <v>126</v>
      </c>
      <c r="C266" s="60" t="s">
        <v>200</v>
      </c>
      <c r="D266" s="86" t="s">
        <v>218</v>
      </c>
      <c r="E266" s="7" t="s">
        <v>19</v>
      </c>
      <c r="F266" s="8">
        <f>F267+F268+F269+F270</f>
        <v>102500</v>
      </c>
      <c r="G266" s="8">
        <f t="shared" ref="G266:K266" si="308">G267+G268+G269+G270</f>
        <v>102500</v>
      </c>
      <c r="H266" s="9">
        <f>H267+H268+H269+H270</f>
        <v>20000</v>
      </c>
      <c r="I266" s="9">
        <f>I267+I268+I269+I270</f>
        <v>20000</v>
      </c>
      <c r="J266" s="9">
        <f t="shared" si="308"/>
        <v>57000</v>
      </c>
      <c r="K266" s="9">
        <f t="shared" si="308"/>
        <v>57000</v>
      </c>
      <c r="L266" s="9">
        <f t="shared" ref="L266:M266" si="309">L267+L268+L269+L270</f>
        <v>25500</v>
      </c>
      <c r="M266" s="9">
        <f t="shared" si="309"/>
        <v>25500</v>
      </c>
      <c r="N266" s="72" t="s">
        <v>130</v>
      </c>
      <c r="O266" s="60" t="s">
        <v>45</v>
      </c>
      <c r="P266" s="98">
        <f t="shared" ref="P266" si="310">(R266+T266+V266)/3</f>
        <v>67</v>
      </c>
      <c r="Q266" s="98">
        <f t="shared" ref="Q266" si="311">(S266+U266+W266)/3</f>
        <v>67</v>
      </c>
      <c r="R266" s="98">
        <v>68</v>
      </c>
      <c r="S266" s="98">
        <v>68</v>
      </c>
      <c r="T266" s="98">
        <v>67</v>
      </c>
      <c r="U266" s="98">
        <v>67</v>
      </c>
      <c r="V266" s="98">
        <v>66</v>
      </c>
      <c r="W266" s="98">
        <v>66</v>
      </c>
    </row>
    <row r="267" spans="1:23" ht="13.5" customHeight="1">
      <c r="A267" s="63"/>
      <c r="B267" s="84"/>
      <c r="C267" s="61"/>
      <c r="D267" s="87"/>
      <c r="E267" s="3" t="s">
        <v>21</v>
      </c>
      <c r="F267" s="8">
        <f>H267+J267+L267</f>
        <v>102500</v>
      </c>
      <c r="G267" s="8">
        <f>I267+K267+M267</f>
        <v>102500</v>
      </c>
      <c r="H267" s="9">
        <v>20000</v>
      </c>
      <c r="I267" s="9">
        <v>20000</v>
      </c>
      <c r="J267" s="9">
        <v>57000</v>
      </c>
      <c r="K267" s="9">
        <v>57000</v>
      </c>
      <c r="L267" s="9">
        <v>25500</v>
      </c>
      <c r="M267" s="9">
        <v>25500</v>
      </c>
      <c r="N267" s="73"/>
      <c r="O267" s="61"/>
      <c r="P267" s="99"/>
      <c r="Q267" s="99"/>
      <c r="R267" s="99"/>
      <c r="S267" s="99"/>
      <c r="T267" s="99"/>
      <c r="U267" s="99"/>
      <c r="V267" s="99"/>
      <c r="W267" s="99"/>
    </row>
    <row r="268" spans="1:23" ht="13.5" customHeight="1">
      <c r="A268" s="63"/>
      <c r="B268" s="84"/>
      <c r="C268" s="61"/>
      <c r="D268" s="87"/>
      <c r="E268" s="3" t="s">
        <v>22</v>
      </c>
      <c r="F268" s="8">
        <f t="shared" ref="F268:F270" si="312">H268+J268+L268</f>
        <v>0</v>
      </c>
      <c r="G268" s="8">
        <f t="shared" ref="G268:G270" si="313">I268+K268+M268</f>
        <v>0</v>
      </c>
      <c r="H268" s="9">
        <v>0</v>
      </c>
      <c r="I268" s="9">
        <v>0</v>
      </c>
      <c r="J268" s="9">
        <v>0</v>
      </c>
      <c r="K268" s="9">
        <v>0</v>
      </c>
      <c r="L268" s="9">
        <v>0</v>
      </c>
      <c r="M268" s="9">
        <v>0</v>
      </c>
      <c r="N268" s="73"/>
      <c r="O268" s="61"/>
      <c r="P268" s="99"/>
      <c r="Q268" s="99"/>
      <c r="R268" s="99"/>
      <c r="S268" s="99"/>
      <c r="T268" s="99"/>
      <c r="U268" s="99"/>
      <c r="V268" s="99"/>
      <c r="W268" s="99"/>
    </row>
    <row r="269" spans="1:23" ht="13.5" customHeight="1">
      <c r="A269" s="63"/>
      <c r="B269" s="84"/>
      <c r="C269" s="61"/>
      <c r="D269" s="87"/>
      <c r="E269" s="3" t="s">
        <v>23</v>
      </c>
      <c r="F269" s="8">
        <f t="shared" si="312"/>
        <v>0</v>
      </c>
      <c r="G269" s="8">
        <f t="shared" si="313"/>
        <v>0</v>
      </c>
      <c r="H269" s="9">
        <v>0</v>
      </c>
      <c r="I269" s="9">
        <v>0</v>
      </c>
      <c r="J269" s="9">
        <v>0</v>
      </c>
      <c r="K269" s="9">
        <v>0</v>
      </c>
      <c r="L269" s="9">
        <v>0</v>
      </c>
      <c r="M269" s="9">
        <v>0</v>
      </c>
      <c r="N269" s="73"/>
      <c r="O269" s="61"/>
      <c r="P269" s="99"/>
      <c r="Q269" s="99"/>
      <c r="R269" s="99"/>
      <c r="S269" s="99"/>
      <c r="T269" s="99"/>
      <c r="U269" s="99"/>
      <c r="V269" s="99"/>
      <c r="W269" s="99"/>
    </row>
    <row r="270" spans="1:23" ht="13.5" customHeight="1">
      <c r="A270" s="64"/>
      <c r="B270" s="85"/>
      <c r="C270" s="68"/>
      <c r="D270" s="88"/>
      <c r="E270" s="3" t="s">
        <v>24</v>
      </c>
      <c r="F270" s="8">
        <f t="shared" si="312"/>
        <v>0</v>
      </c>
      <c r="G270" s="8">
        <f t="shared" si="313"/>
        <v>0</v>
      </c>
      <c r="H270" s="9">
        <v>0</v>
      </c>
      <c r="I270" s="9">
        <v>0</v>
      </c>
      <c r="J270" s="9">
        <v>0</v>
      </c>
      <c r="K270" s="9">
        <v>0</v>
      </c>
      <c r="L270" s="9">
        <v>0</v>
      </c>
      <c r="M270" s="9">
        <v>0</v>
      </c>
      <c r="N270" s="74"/>
      <c r="O270" s="68"/>
      <c r="P270" s="100"/>
      <c r="Q270" s="100"/>
      <c r="R270" s="100"/>
      <c r="S270" s="100"/>
      <c r="T270" s="100"/>
      <c r="U270" s="100"/>
      <c r="V270" s="100"/>
      <c r="W270" s="100"/>
    </row>
    <row r="271" spans="1:23" ht="36" customHeight="1">
      <c r="A271" s="62" t="s">
        <v>55</v>
      </c>
      <c r="B271" s="142" t="s">
        <v>127</v>
      </c>
      <c r="C271" s="60" t="s">
        <v>200</v>
      </c>
      <c r="D271" s="86" t="s">
        <v>219</v>
      </c>
      <c r="E271" s="7" t="s">
        <v>19</v>
      </c>
      <c r="F271" s="8">
        <f>F272+F273+F274+F275</f>
        <v>14500</v>
      </c>
      <c r="G271" s="8">
        <f t="shared" ref="G271:K271" si="314">G272+G273+G274+G275</f>
        <v>14500</v>
      </c>
      <c r="H271" s="9">
        <f>H272+H273+H274+H275</f>
        <v>5000</v>
      </c>
      <c r="I271" s="9">
        <f>I272+I273+I274+I275</f>
        <v>5000</v>
      </c>
      <c r="J271" s="9">
        <f t="shared" si="314"/>
        <v>0</v>
      </c>
      <c r="K271" s="9">
        <f t="shared" si="314"/>
        <v>0</v>
      </c>
      <c r="L271" s="9">
        <f t="shared" ref="L271:M271" si="315">L272+L273+L274+L275</f>
        <v>9500</v>
      </c>
      <c r="M271" s="9">
        <f t="shared" si="315"/>
        <v>9500</v>
      </c>
      <c r="N271" s="72" t="s">
        <v>131</v>
      </c>
      <c r="O271" s="60" t="s">
        <v>45</v>
      </c>
      <c r="P271" s="98">
        <f t="shared" ref="P271" si="316">(R271+T271+V271)/3</f>
        <v>66.666666666666671</v>
      </c>
      <c r="Q271" s="98">
        <f t="shared" ref="Q271" si="317">(S271+U271+W271)/3</f>
        <v>66.666666666666671</v>
      </c>
      <c r="R271" s="98">
        <v>100</v>
      </c>
      <c r="S271" s="98">
        <v>100</v>
      </c>
      <c r="T271" s="98">
        <v>0</v>
      </c>
      <c r="U271" s="98">
        <v>0</v>
      </c>
      <c r="V271" s="98">
        <v>100</v>
      </c>
      <c r="W271" s="98">
        <v>100</v>
      </c>
    </row>
    <row r="272" spans="1:23" ht="33" customHeight="1">
      <c r="A272" s="63"/>
      <c r="B272" s="143"/>
      <c r="C272" s="61"/>
      <c r="D272" s="87"/>
      <c r="E272" s="3" t="s">
        <v>21</v>
      </c>
      <c r="F272" s="8">
        <f>H272+J272+L272</f>
        <v>14500</v>
      </c>
      <c r="G272" s="8">
        <f>I272+K272+M272</f>
        <v>14500</v>
      </c>
      <c r="H272" s="9">
        <v>5000</v>
      </c>
      <c r="I272" s="9">
        <v>5000</v>
      </c>
      <c r="J272" s="9">
        <v>0</v>
      </c>
      <c r="K272" s="9">
        <v>0</v>
      </c>
      <c r="L272" s="9">
        <v>9500</v>
      </c>
      <c r="M272" s="9">
        <v>9500</v>
      </c>
      <c r="N272" s="73"/>
      <c r="O272" s="61"/>
      <c r="P272" s="99"/>
      <c r="Q272" s="99"/>
      <c r="R272" s="99"/>
      <c r="S272" s="99"/>
      <c r="T272" s="99"/>
      <c r="U272" s="99"/>
      <c r="V272" s="99"/>
      <c r="W272" s="99"/>
    </row>
    <row r="273" spans="1:23" ht="40.5" customHeight="1">
      <c r="A273" s="63"/>
      <c r="B273" s="143"/>
      <c r="C273" s="61"/>
      <c r="D273" s="87"/>
      <c r="E273" s="3" t="s">
        <v>22</v>
      </c>
      <c r="F273" s="8">
        <f t="shared" ref="F273:F275" si="318">H273+J273+L273</f>
        <v>0</v>
      </c>
      <c r="G273" s="8">
        <f t="shared" ref="G273:G275" si="319">I273+K273+M273</f>
        <v>0</v>
      </c>
      <c r="H273" s="9">
        <v>0</v>
      </c>
      <c r="I273" s="9">
        <v>0</v>
      </c>
      <c r="J273" s="9">
        <v>0</v>
      </c>
      <c r="K273" s="9">
        <v>0</v>
      </c>
      <c r="L273" s="9">
        <v>0</v>
      </c>
      <c r="M273" s="9">
        <v>0</v>
      </c>
      <c r="N273" s="73"/>
      <c r="O273" s="61"/>
      <c r="P273" s="99"/>
      <c r="Q273" s="99"/>
      <c r="R273" s="99"/>
      <c r="S273" s="99"/>
      <c r="T273" s="99"/>
      <c r="U273" s="99"/>
      <c r="V273" s="99"/>
      <c r="W273" s="99"/>
    </row>
    <row r="274" spans="1:23" ht="33" customHeight="1">
      <c r="A274" s="63"/>
      <c r="B274" s="143"/>
      <c r="C274" s="61"/>
      <c r="D274" s="87"/>
      <c r="E274" s="3" t="s">
        <v>23</v>
      </c>
      <c r="F274" s="8">
        <f t="shared" si="318"/>
        <v>0</v>
      </c>
      <c r="G274" s="8">
        <f t="shared" si="319"/>
        <v>0</v>
      </c>
      <c r="H274" s="9">
        <v>0</v>
      </c>
      <c r="I274" s="9">
        <v>0</v>
      </c>
      <c r="J274" s="9">
        <v>0</v>
      </c>
      <c r="K274" s="9">
        <v>0</v>
      </c>
      <c r="L274" s="9">
        <v>0</v>
      </c>
      <c r="M274" s="9">
        <v>0</v>
      </c>
      <c r="N274" s="73"/>
      <c r="O274" s="61"/>
      <c r="P274" s="99"/>
      <c r="Q274" s="99"/>
      <c r="R274" s="99"/>
      <c r="S274" s="99"/>
      <c r="T274" s="99"/>
      <c r="U274" s="99"/>
      <c r="V274" s="99"/>
      <c r="W274" s="99"/>
    </row>
    <row r="275" spans="1:23" ht="37.5" customHeight="1">
      <c r="A275" s="64"/>
      <c r="B275" s="144"/>
      <c r="C275" s="68"/>
      <c r="D275" s="88"/>
      <c r="E275" s="3" t="s">
        <v>24</v>
      </c>
      <c r="F275" s="8">
        <f t="shared" si="318"/>
        <v>0</v>
      </c>
      <c r="G275" s="8">
        <f t="shared" si="319"/>
        <v>0</v>
      </c>
      <c r="H275" s="9">
        <v>0</v>
      </c>
      <c r="I275" s="9">
        <v>0</v>
      </c>
      <c r="J275" s="9">
        <v>0</v>
      </c>
      <c r="K275" s="9">
        <v>0</v>
      </c>
      <c r="L275" s="9">
        <v>0</v>
      </c>
      <c r="M275" s="9">
        <v>0</v>
      </c>
      <c r="N275" s="74"/>
      <c r="O275" s="68"/>
      <c r="P275" s="100"/>
      <c r="Q275" s="100"/>
      <c r="R275" s="100"/>
      <c r="S275" s="100"/>
      <c r="T275" s="100"/>
      <c r="U275" s="100"/>
      <c r="V275" s="100"/>
      <c r="W275" s="100"/>
    </row>
    <row r="276" spans="1:23" ht="12.75" customHeight="1">
      <c r="A276" s="101" t="s">
        <v>133</v>
      </c>
      <c r="B276" s="102"/>
      <c r="C276" s="80" t="s">
        <v>9</v>
      </c>
      <c r="D276" s="80" t="s">
        <v>9</v>
      </c>
      <c r="E276" s="10" t="s">
        <v>8</v>
      </c>
      <c r="F276" s="8">
        <f>F246</f>
        <v>299934</v>
      </c>
      <c r="G276" s="8">
        <f t="shared" ref="G276:K276" si="320">G246</f>
        <v>299934</v>
      </c>
      <c r="H276" s="8">
        <f t="shared" si="320"/>
        <v>102934</v>
      </c>
      <c r="I276" s="8">
        <f t="shared" si="320"/>
        <v>102934</v>
      </c>
      <c r="J276" s="8">
        <f t="shared" si="320"/>
        <v>87000</v>
      </c>
      <c r="K276" s="8">
        <f t="shared" si="320"/>
        <v>87000</v>
      </c>
      <c r="L276" s="8">
        <f t="shared" ref="L276:M276" si="321">L246</f>
        <v>110000</v>
      </c>
      <c r="M276" s="8">
        <f t="shared" si="321"/>
        <v>110000</v>
      </c>
      <c r="N276" s="60" t="s">
        <v>9</v>
      </c>
      <c r="O276" s="52" t="s">
        <v>9</v>
      </c>
      <c r="P276" s="52" t="s">
        <v>9</v>
      </c>
      <c r="Q276" s="52" t="s">
        <v>9</v>
      </c>
      <c r="R276" s="52" t="s">
        <v>9</v>
      </c>
      <c r="S276" s="52" t="s">
        <v>9</v>
      </c>
      <c r="T276" s="52" t="s">
        <v>9</v>
      </c>
      <c r="U276" s="52" t="s">
        <v>9</v>
      </c>
      <c r="V276" s="52" t="s">
        <v>9</v>
      </c>
      <c r="W276" s="52" t="s">
        <v>9</v>
      </c>
    </row>
    <row r="277" spans="1:23" ht="14.25" customHeight="1">
      <c r="A277" s="103"/>
      <c r="B277" s="104"/>
      <c r="C277" s="81"/>
      <c r="D277" s="81"/>
      <c r="E277" s="3" t="s">
        <v>21</v>
      </c>
      <c r="F277" s="8">
        <f t="shared" ref="F277:K280" si="322">F247</f>
        <v>299934</v>
      </c>
      <c r="G277" s="8">
        <f t="shared" si="322"/>
        <v>299934</v>
      </c>
      <c r="H277" s="8">
        <f t="shared" si="322"/>
        <v>102934</v>
      </c>
      <c r="I277" s="8">
        <f t="shared" si="322"/>
        <v>102934</v>
      </c>
      <c r="J277" s="8">
        <f t="shared" si="322"/>
        <v>87000</v>
      </c>
      <c r="K277" s="8">
        <f t="shared" si="322"/>
        <v>87000</v>
      </c>
      <c r="L277" s="8">
        <f t="shared" ref="L277:M277" si="323">L247</f>
        <v>110000</v>
      </c>
      <c r="M277" s="8">
        <f t="shared" si="323"/>
        <v>110000</v>
      </c>
      <c r="N277" s="61"/>
      <c r="O277" s="53"/>
      <c r="P277" s="53"/>
      <c r="Q277" s="53"/>
      <c r="R277" s="53"/>
      <c r="S277" s="53"/>
      <c r="T277" s="53"/>
      <c r="U277" s="53"/>
      <c r="V277" s="53"/>
      <c r="W277" s="53"/>
    </row>
    <row r="278" spans="1:23" ht="13.5" customHeight="1">
      <c r="A278" s="103"/>
      <c r="B278" s="104"/>
      <c r="C278" s="81"/>
      <c r="D278" s="81"/>
      <c r="E278" s="3" t="s">
        <v>22</v>
      </c>
      <c r="F278" s="8">
        <f t="shared" si="322"/>
        <v>0</v>
      </c>
      <c r="G278" s="8">
        <f t="shared" si="322"/>
        <v>0</v>
      </c>
      <c r="H278" s="8">
        <f t="shared" si="322"/>
        <v>0</v>
      </c>
      <c r="I278" s="8">
        <f t="shared" si="322"/>
        <v>0</v>
      </c>
      <c r="J278" s="8">
        <f t="shared" si="322"/>
        <v>0</v>
      </c>
      <c r="K278" s="8">
        <f t="shared" si="322"/>
        <v>0</v>
      </c>
      <c r="L278" s="8">
        <f t="shared" ref="L278:M278" si="324">L248</f>
        <v>0</v>
      </c>
      <c r="M278" s="8">
        <f t="shared" si="324"/>
        <v>0</v>
      </c>
      <c r="N278" s="61"/>
      <c r="O278" s="53"/>
      <c r="P278" s="53"/>
      <c r="Q278" s="53"/>
      <c r="R278" s="53"/>
      <c r="S278" s="53"/>
      <c r="T278" s="53"/>
      <c r="U278" s="53"/>
      <c r="V278" s="53"/>
      <c r="W278" s="53"/>
    </row>
    <row r="279" spans="1:23" ht="12.75" customHeight="1">
      <c r="A279" s="103"/>
      <c r="B279" s="104"/>
      <c r="C279" s="81"/>
      <c r="D279" s="81"/>
      <c r="E279" s="11" t="s">
        <v>23</v>
      </c>
      <c r="F279" s="8">
        <f t="shared" si="322"/>
        <v>0</v>
      </c>
      <c r="G279" s="8">
        <f t="shared" si="322"/>
        <v>0</v>
      </c>
      <c r="H279" s="8">
        <f t="shared" si="322"/>
        <v>0</v>
      </c>
      <c r="I279" s="8">
        <f t="shared" si="322"/>
        <v>0</v>
      </c>
      <c r="J279" s="8">
        <f t="shared" si="322"/>
        <v>0</v>
      </c>
      <c r="K279" s="8">
        <f t="shared" si="322"/>
        <v>0</v>
      </c>
      <c r="L279" s="8">
        <f t="shared" ref="L279:M279" si="325">L249</f>
        <v>0</v>
      </c>
      <c r="M279" s="8">
        <f t="shared" si="325"/>
        <v>0</v>
      </c>
      <c r="N279" s="61"/>
      <c r="O279" s="53"/>
      <c r="P279" s="53"/>
      <c r="Q279" s="53"/>
      <c r="R279" s="53"/>
      <c r="S279" s="53"/>
      <c r="T279" s="53"/>
      <c r="U279" s="53"/>
      <c r="V279" s="53"/>
      <c r="W279" s="53"/>
    </row>
    <row r="280" spans="1:23" ht="15" customHeight="1">
      <c r="A280" s="105"/>
      <c r="B280" s="106"/>
      <c r="C280" s="82"/>
      <c r="D280" s="82"/>
      <c r="E280" s="3" t="s">
        <v>24</v>
      </c>
      <c r="F280" s="8">
        <f t="shared" si="322"/>
        <v>0</v>
      </c>
      <c r="G280" s="8">
        <f t="shared" si="322"/>
        <v>0</v>
      </c>
      <c r="H280" s="8">
        <f t="shared" si="322"/>
        <v>0</v>
      </c>
      <c r="I280" s="8">
        <f t="shared" si="322"/>
        <v>0</v>
      </c>
      <c r="J280" s="8">
        <f t="shared" si="322"/>
        <v>0</v>
      </c>
      <c r="K280" s="8">
        <f t="shared" si="322"/>
        <v>0</v>
      </c>
      <c r="L280" s="8">
        <f t="shared" ref="L280:M280" si="326">L250</f>
        <v>0</v>
      </c>
      <c r="M280" s="8">
        <f t="shared" si="326"/>
        <v>0</v>
      </c>
      <c r="N280" s="68"/>
      <c r="O280" s="54"/>
      <c r="P280" s="54"/>
      <c r="Q280" s="54"/>
      <c r="R280" s="54"/>
      <c r="S280" s="54"/>
      <c r="T280" s="54"/>
      <c r="U280" s="54"/>
      <c r="V280" s="54"/>
      <c r="W280" s="54"/>
    </row>
    <row r="281" spans="1:23" ht="15" customHeight="1">
      <c r="A281" s="203" t="s">
        <v>134</v>
      </c>
      <c r="B281" s="203"/>
      <c r="C281" s="203"/>
      <c r="D281" s="203"/>
      <c r="E281" s="203"/>
      <c r="F281" s="203"/>
      <c r="G281" s="203"/>
      <c r="H281" s="203"/>
      <c r="I281" s="203"/>
      <c r="J281" s="203"/>
      <c r="K281" s="203"/>
      <c r="L281" s="203"/>
      <c r="M281" s="203"/>
      <c r="N281" s="203"/>
      <c r="O281" s="203"/>
      <c r="P281" s="203"/>
      <c r="Q281" s="203"/>
      <c r="R281" s="203"/>
      <c r="S281" s="203"/>
      <c r="T281" s="203"/>
      <c r="U281" s="203"/>
      <c r="V281" s="203"/>
      <c r="W281" s="203"/>
    </row>
    <row r="282" spans="1:23" ht="29.25" customHeight="1">
      <c r="A282" s="203" t="s">
        <v>135</v>
      </c>
      <c r="B282" s="203"/>
      <c r="C282" s="203"/>
      <c r="D282" s="203"/>
      <c r="E282" s="203"/>
      <c r="F282" s="203"/>
      <c r="G282" s="203"/>
      <c r="H282" s="203"/>
      <c r="I282" s="203"/>
      <c r="J282" s="203"/>
      <c r="K282" s="203"/>
      <c r="L282" s="203"/>
      <c r="M282" s="203"/>
      <c r="N282" s="203"/>
      <c r="O282" s="203"/>
      <c r="P282" s="203"/>
      <c r="Q282" s="203"/>
      <c r="R282" s="203"/>
      <c r="S282" s="203"/>
      <c r="T282" s="203"/>
      <c r="U282" s="203"/>
      <c r="V282" s="203"/>
      <c r="W282" s="203"/>
    </row>
    <row r="283" spans="1:23" ht="15" customHeight="1">
      <c r="A283" s="203" t="s">
        <v>136</v>
      </c>
      <c r="B283" s="203"/>
      <c r="C283" s="203"/>
      <c r="D283" s="203"/>
      <c r="E283" s="203"/>
      <c r="F283" s="203"/>
      <c r="G283" s="203"/>
      <c r="H283" s="203"/>
      <c r="I283" s="203"/>
      <c r="J283" s="203"/>
      <c r="K283" s="203"/>
      <c r="L283" s="203"/>
      <c r="M283" s="203"/>
      <c r="N283" s="203"/>
      <c r="O283" s="203"/>
      <c r="P283" s="203"/>
      <c r="Q283" s="203"/>
      <c r="R283" s="203"/>
      <c r="S283" s="203"/>
      <c r="T283" s="203"/>
      <c r="U283" s="203"/>
      <c r="V283" s="203"/>
      <c r="W283" s="203"/>
    </row>
    <row r="284" spans="1:23" ht="2.25" hidden="1" customHeight="1">
      <c r="V284" s="2"/>
      <c r="W284" s="2"/>
    </row>
    <row r="285" spans="1:23" ht="44.25" customHeight="1">
      <c r="A285" s="52">
        <v>1</v>
      </c>
      <c r="B285" s="95" t="s">
        <v>137</v>
      </c>
      <c r="C285" s="60" t="s">
        <v>9</v>
      </c>
      <c r="D285" s="60" t="s">
        <v>9</v>
      </c>
      <c r="E285" s="7" t="s">
        <v>19</v>
      </c>
      <c r="F285" s="8">
        <f>F290</f>
        <v>2823333.9799999995</v>
      </c>
      <c r="G285" s="8">
        <f t="shared" ref="G285:K285" si="327">G290</f>
        <v>2823333.9799999995</v>
      </c>
      <c r="H285" s="8">
        <f t="shared" ref="H285:I289" si="328">H290</f>
        <v>487670</v>
      </c>
      <c r="I285" s="8">
        <f t="shared" si="328"/>
        <v>487670</v>
      </c>
      <c r="J285" s="8">
        <f t="shared" si="327"/>
        <v>709248.76</v>
      </c>
      <c r="K285" s="8">
        <f t="shared" si="327"/>
        <v>709248.76</v>
      </c>
      <c r="L285" s="8">
        <f t="shared" ref="L285:M285" si="329">L290</f>
        <v>1334427.6099999999</v>
      </c>
      <c r="M285" s="8">
        <f t="shared" si="329"/>
        <v>1334427.6099999999</v>
      </c>
      <c r="N285" s="52" t="s">
        <v>9</v>
      </c>
      <c r="O285" s="52" t="s">
        <v>9</v>
      </c>
      <c r="P285" s="52" t="s">
        <v>9</v>
      </c>
      <c r="Q285" s="52" t="s">
        <v>9</v>
      </c>
      <c r="R285" s="52" t="s">
        <v>9</v>
      </c>
      <c r="S285" s="52" t="s">
        <v>9</v>
      </c>
      <c r="T285" s="52" t="s">
        <v>9</v>
      </c>
      <c r="U285" s="52" t="s">
        <v>9</v>
      </c>
      <c r="V285" s="52" t="s">
        <v>9</v>
      </c>
      <c r="W285" s="52" t="s">
        <v>9</v>
      </c>
    </row>
    <row r="286" spans="1:23" ht="62.25" customHeight="1">
      <c r="A286" s="53"/>
      <c r="B286" s="96"/>
      <c r="C286" s="61"/>
      <c r="D286" s="61"/>
      <c r="E286" s="3" t="s">
        <v>21</v>
      </c>
      <c r="F286" s="8">
        <f t="shared" ref="F286:K286" si="330">F291</f>
        <v>1318887.6099999999</v>
      </c>
      <c r="G286" s="8">
        <f t="shared" si="330"/>
        <v>1318887.6099999999</v>
      </c>
      <c r="H286" s="8">
        <f t="shared" si="328"/>
        <v>487670</v>
      </c>
      <c r="I286" s="8">
        <f t="shared" si="328"/>
        <v>487670</v>
      </c>
      <c r="J286" s="8">
        <f t="shared" si="330"/>
        <v>539230</v>
      </c>
      <c r="K286" s="8">
        <f t="shared" si="330"/>
        <v>539230</v>
      </c>
      <c r="L286" s="8">
        <f t="shared" ref="L286:M286" si="331">L291</f>
        <v>1042440</v>
      </c>
      <c r="M286" s="8">
        <f t="shared" si="331"/>
        <v>1042440</v>
      </c>
      <c r="N286" s="53"/>
      <c r="O286" s="53"/>
      <c r="P286" s="53"/>
      <c r="Q286" s="53"/>
      <c r="R286" s="53"/>
      <c r="S286" s="53"/>
      <c r="T286" s="53"/>
      <c r="U286" s="53"/>
      <c r="V286" s="53"/>
      <c r="W286" s="53"/>
    </row>
    <row r="287" spans="1:23" ht="41.25" customHeight="1">
      <c r="A287" s="53"/>
      <c r="B287" s="96"/>
      <c r="C287" s="61"/>
      <c r="D287" s="61"/>
      <c r="E287" s="3" t="s">
        <v>22</v>
      </c>
      <c r="F287" s="8">
        <f t="shared" ref="F287:K287" si="332">F292</f>
        <v>170018.76</v>
      </c>
      <c r="G287" s="8">
        <f t="shared" si="332"/>
        <v>170018.76</v>
      </c>
      <c r="H287" s="8">
        <f t="shared" si="328"/>
        <v>0</v>
      </c>
      <c r="I287" s="8">
        <f t="shared" si="328"/>
        <v>0</v>
      </c>
      <c r="J287" s="8">
        <f t="shared" si="332"/>
        <v>170018.76</v>
      </c>
      <c r="K287" s="8">
        <f t="shared" si="332"/>
        <v>170018.76</v>
      </c>
      <c r="L287" s="8">
        <f t="shared" ref="L287:M287" si="333">L292</f>
        <v>291987.61</v>
      </c>
      <c r="M287" s="8">
        <f t="shared" si="333"/>
        <v>291987.61</v>
      </c>
      <c r="N287" s="53"/>
      <c r="O287" s="53"/>
      <c r="P287" s="53"/>
      <c r="Q287" s="53"/>
      <c r="R287" s="53"/>
      <c r="S287" s="53"/>
      <c r="T287" s="53"/>
      <c r="U287" s="53"/>
      <c r="V287" s="53"/>
      <c r="W287" s="53"/>
    </row>
    <row r="288" spans="1:23" ht="23.25" customHeight="1">
      <c r="A288" s="53"/>
      <c r="B288" s="96"/>
      <c r="C288" s="61"/>
      <c r="D288" s="61"/>
      <c r="E288" s="3" t="s">
        <v>23</v>
      </c>
      <c r="F288" s="8">
        <f t="shared" ref="F288:K288" si="334">F293</f>
        <v>0</v>
      </c>
      <c r="G288" s="8">
        <f t="shared" si="334"/>
        <v>0</v>
      </c>
      <c r="H288" s="8">
        <f t="shared" si="328"/>
        <v>0</v>
      </c>
      <c r="I288" s="8">
        <f t="shared" si="328"/>
        <v>0</v>
      </c>
      <c r="J288" s="8">
        <f t="shared" si="334"/>
        <v>0</v>
      </c>
      <c r="K288" s="8">
        <f t="shared" si="334"/>
        <v>0</v>
      </c>
      <c r="L288" s="8">
        <f t="shared" ref="L288:M288" si="335">L293</f>
        <v>0</v>
      </c>
      <c r="M288" s="8">
        <f t="shared" si="335"/>
        <v>0</v>
      </c>
      <c r="N288" s="53"/>
      <c r="O288" s="53"/>
      <c r="P288" s="53"/>
      <c r="Q288" s="53"/>
      <c r="R288" s="53"/>
      <c r="S288" s="53"/>
      <c r="T288" s="53"/>
      <c r="U288" s="53"/>
      <c r="V288" s="53"/>
      <c r="W288" s="53"/>
    </row>
    <row r="289" spans="1:23" ht="35.25" customHeight="1">
      <c r="A289" s="54"/>
      <c r="B289" s="97"/>
      <c r="C289" s="68"/>
      <c r="D289" s="68"/>
      <c r="E289" s="3" t="s">
        <v>24</v>
      </c>
      <c r="F289" s="8">
        <f t="shared" ref="F289:K289" si="336">F294</f>
        <v>1334427.6099999999</v>
      </c>
      <c r="G289" s="8">
        <f t="shared" si="336"/>
        <v>1334427.6099999999</v>
      </c>
      <c r="H289" s="8">
        <f t="shared" si="328"/>
        <v>0</v>
      </c>
      <c r="I289" s="8">
        <f t="shared" si="328"/>
        <v>0</v>
      </c>
      <c r="J289" s="8">
        <f t="shared" si="336"/>
        <v>0</v>
      </c>
      <c r="K289" s="8">
        <f t="shared" si="336"/>
        <v>0</v>
      </c>
      <c r="L289" s="8">
        <f t="shared" ref="L289:M289" si="337">L294</f>
        <v>0</v>
      </c>
      <c r="M289" s="8">
        <f t="shared" si="337"/>
        <v>0</v>
      </c>
      <c r="N289" s="54"/>
      <c r="O289" s="54"/>
      <c r="P289" s="54"/>
      <c r="Q289" s="54"/>
      <c r="R289" s="54"/>
      <c r="S289" s="54"/>
      <c r="T289" s="54"/>
      <c r="U289" s="54"/>
      <c r="V289" s="54"/>
      <c r="W289" s="54"/>
    </row>
    <row r="290" spans="1:23" ht="15" customHeight="1">
      <c r="A290" s="52" t="s">
        <v>35</v>
      </c>
      <c r="B290" s="92" t="s">
        <v>138</v>
      </c>
      <c r="C290" s="60" t="s">
        <v>9</v>
      </c>
      <c r="D290" s="60" t="s">
        <v>9</v>
      </c>
      <c r="E290" s="13" t="s">
        <v>19</v>
      </c>
      <c r="F290" s="8">
        <f t="shared" ref="F290:K290" si="338">F291+F292+F293+F294</f>
        <v>2823333.9799999995</v>
      </c>
      <c r="G290" s="8">
        <f t="shared" si="338"/>
        <v>2823333.9799999995</v>
      </c>
      <c r="H290" s="8">
        <f>H291+H292+H293+H294</f>
        <v>487670</v>
      </c>
      <c r="I290" s="8">
        <f>I291+I292+I293+I294</f>
        <v>487670</v>
      </c>
      <c r="J290" s="8">
        <f t="shared" si="338"/>
        <v>709248.76</v>
      </c>
      <c r="K290" s="8">
        <f t="shared" si="338"/>
        <v>709248.76</v>
      </c>
      <c r="L290" s="8">
        <f t="shared" ref="L290:M290" si="339">L291+L292+L293+L294</f>
        <v>1334427.6099999999</v>
      </c>
      <c r="M290" s="8">
        <f t="shared" si="339"/>
        <v>1334427.6099999999</v>
      </c>
      <c r="N290" s="52" t="s">
        <v>9</v>
      </c>
      <c r="O290" s="52" t="s">
        <v>9</v>
      </c>
      <c r="P290" s="52" t="s">
        <v>9</v>
      </c>
      <c r="Q290" s="52" t="s">
        <v>9</v>
      </c>
      <c r="R290" s="52" t="s">
        <v>9</v>
      </c>
      <c r="S290" s="52" t="s">
        <v>9</v>
      </c>
      <c r="T290" s="52" t="s">
        <v>9</v>
      </c>
      <c r="U290" s="52" t="s">
        <v>9</v>
      </c>
      <c r="V290" s="52" t="s">
        <v>9</v>
      </c>
      <c r="W290" s="52" t="s">
        <v>9</v>
      </c>
    </row>
    <row r="291" spans="1:23" ht="12.75" customHeight="1">
      <c r="A291" s="53"/>
      <c r="B291" s="93"/>
      <c r="C291" s="61"/>
      <c r="D291" s="61"/>
      <c r="E291" s="3" t="s">
        <v>21</v>
      </c>
      <c r="F291" s="8">
        <f>F296</f>
        <v>1318887.6099999999</v>
      </c>
      <c r="G291" s="8">
        <f t="shared" ref="G291:K291" si="340">G296</f>
        <v>1318887.6099999999</v>
      </c>
      <c r="H291" s="8">
        <f t="shared" si="340"/>
        <v>487670</v>
      </c>
      <c r="I291" s="8">
        <f t="shared" si="340"/>
        <v>487670</v>
      </c>
      <c r="J291" s="8">
        <f t="shared" si="340"/>
        <v>539230</v>
      </c>
      <c r="K291" s="8">
        <f t="shared" si="340"/>
        <v>539230</v>
      </c>
      <c r="L291" s="8">
        <f t="shared" ref="L291:M291" si="341">L296</f>
        <v>1042440</v>
      </c>
      <c r="M291" s="8">
        <f t="shared" si="341"/>
        <v>1042440</v>
      </c>
      <c r="N291" s="53"/>
      <c r="O291" s="53"/>
      <c r="P291" s="53"/>
      <c r="Q291" s="53"/>
      <c r="R291" s="53"/>
      <c r="S291" s="53"/>
      <c r="T291" s="53"/>
      <c r="U291" s="53"/>
      <c r="V291" s="53"/>
      <c r="W291" s="53"/>
    </row>
    <row r="292" spans="1:23" ht="12" customHeight="1">
      <c r="A292" s="53"/>
      <c r="B292" s="93"/>
      <c r="C292" s="61"/>
      <c r="D292" s="61"/>
      <c r="E292" s="3" t="s">
        <v>22</v>
      </c>
      <c r="F292" s="8">
        <f t="shared" ref="F292:K294" si="342">F297</f>
        <v>170018.76</v>
      </c>
      <c r="G292" s="8">
        <f t="shared" si="342"/>
        <v>170018.76</v>
      </c>
      <c r="H292" s="8">
        <f t="shared" si="342"/>
        <v>0</v>
      </c>
      <c r="I292" s="8">
        <f t="shared" si="342"/>
        <v>0</v>
      </c>
      <c r="J292" s="8">
        <f t="shared" si="342"/>
        <v>170018.76</v>
      </c>
      <c r="K292" s="8">
        <f t="shared" si="342"/>
        <v>170018.76</v>
      </c>
      <c r="L292" s="8">
        <f t="shared" ref="L292:M292" si="343">L297</f>
        <v>291987.61</v>
      </c>
      <c r="M292" s="8">
        <f t="shared" si="343"/>
        <v>291987.61</v>
      </c>
      <c r="N292" s="53"/>
      <c r="O292" s="53"/>
      <c r="P292" s="53"/>
      <c r="Q292" s="53"/>
      <c r="R292" s="53"/>
      <c r="S292" s="53"/>
      <c r="T292" s="53"/>
      <c r="U292" s="53"/>
      <c r="V292" s="53"/>
      <c r="W292" s="53"/>
    </row>
    <row r="293" spans="1:23" ht="12.75" customHeight="1">
      <c r="A293" s="53"/>
      <c r="B293" s="93"/>
      <c r="C293" s="61"/>
      <c r="D293" s="61"/>
      <c r="E293" s="3" t="s">
        <v>23</v>
      </c>
      <c r="F293" s="8">
        <f t="shared" si="342"/>
        <v>0</v>
      </c>
      <c r="G293" s="8">
        <f t="shared" si="342"/>
        <v>0</v>
      </c>
      <c r="H293" s="8">
        <f t="shared" si="342"/>
        <v>0</v>
      </c>
      <c r="I293" s="8">
        <f t="shared" si="342"/>
        <v>0</v>
      </c>
      <c r="J293" s="8">
        <f t="shared" si="342"/>
        <v>0</v>
      </c>
      <c r="K293" s="8">
        <f t="shared" si="342"/>
        <v>0</v>
      </c>
      <c r="L293" s="8">
        <f t="shared" ref="L293:M293" si="344">L298</f>
        <v>0</v>
      </c>
      <c r="M293" s="8">
        <f t="shared" si="344"/>
        <v>0</v>
      </c>
      <c r="N293" s="53"/>
      <c r="O293" s="53"/>
      <c r="P293" s="53"/>
      <c r="Q293" s="53"/>
      <c r="R293" s="53"/>
      <c r="S293" s="53"/>
      <c r="T293" s="53"/>
      <c r="U293" s="53"/>
      <c r="V293" s="53"/>
      <c r="W293" s="53"/>
    </row>
    <row r="294" spans="1:23" ht="15" customHeight="1">
      <c r="A294" s="54"/>
      <c r="B294" s="94"/>
      <c r="C294" s="68"/>
      <c r="D294" s="68"/>
      <c r="E294" s="3" t="s">
        <v>24</v>
      </c>
      <c r="F294" s="8">
        <f t="shared" si="342"/>
        <v>1334427.6099999999</v>
      </c>
      <c r="G294" s="8">
        <f t="shared" si="342"/>
        <v>1334427.6099999999</v>
      </c>
      <c r="H294" s="8">
        <f t="shared" si="342"/>
        <v>0</v>
      </c>
      <c r="I294" s="8">
        <f t="shared" si="342"/>
        <v>0</v>
      </c>
      <c r="J294" s="8">
        <f t="shared" si="342"/>
        <v>0</v>
      </c>
      <c r="K294" s="8">
        <f t="shared" si="342"/>
        <v>0</v>
      </c>
      <c r="L294" s="8">
        <f t="shared" ref="L294:M294" si="345">L299</f>
        <v>0</v>
      </c>
      <c r="M294" s="8">
        <f t="shared" si="345"/>
        <v>0</v>
      </c>
      <c r="N294" s="54"/>
      <c r="O294" s="54"/>
      <c r="P294" s="54"/>
      <c r="Q294" s="54"/>
      <c r="R294" s="54"/>
      <c r="S294" s="54"/>
      <c r="T294" s="54"/>
      <c r="U294" s="54"/>
      <c r="V294" s="54"/>
      <c r="W294" s="54"/>
    </row>
    <row r="295" spans="1:23" ht="23.25" customHeight="1">
      <c r="A295" s="62" t="s">
        <v>38</v>
      </c>
      <c r="B295" s="83" t="s">
        <v>139</v>
      </c>
      <c r="C295" s="60" t="s">
        <v>200</v>
      </c>
      <c r="D295" s="86" t="s">
        <v>220</v>
      </c>
      <c r="E295" s="7" t="s">
        <v>19</v>
      </c>
      <c r="F295" s="8">
        <f>F296+F297+F298+F299</f>
        <v>2823333.9799999995</v>
      </c>
      <c r="G295" s="8">
        <f t="shared" ref="G295:K295" si="346">G296+G297+G298+G299</f>
        <v>2823333.9799999995</v>
      </c>
      <c r="H295" s="9">
        <f>H296+H297+H298+H299</f>
        <v>487670</v>
      </c>
      <c r="I295" s="9">
        <f>I296+I297+I298+I299</f>
        <v>487670</v>
      </c>
      <c r="J295" s="9">
        <f t="shared" si="346"/>
        <v>709248.76</v>
      </c>
      <c r="K295" s="9">
        <f t="shared" si="346"/>
        <v>709248.76</v>
      </c>
      <c r="L295" s="9">
        <f t="shared" ref="L295:M295" si="347">L296+L297+L298+L299</f>
        <v>1334427.6099999999</v>
      </c>
      <c r="M295" s="9">
        <f t="shared" si="347"/>
        <v>1334427.6099999999</v>
      </c>
      <c r="N295" s="72" t="s">
        <v>140</v>
      </c>
      <c r="O295" s="60" t="s">
        <v>44</v>
      </c>
      <c r="P295" s="52">
        <f>R295+T295+V295</f>
        <v>15</v>
      </c>
      <c r="Q295" s="52">
        <f>S295+U295+W295</f>
        <v>15</v>
      </c>
      <c r="R295" s="52">
        <v>5</v>
      </c>
      <c r="S295" s="52">
        <v>5</v>
      </c>
      <c r="T295" s="52">
        <v>5</v>
      </c>
      <c r="U295" s="52">
        <v>5</v>
      </c>
      <c r="V295" s="52">
        <v>5</v>
      </c>
      <c r="W295" s="52">
        <v>5</v>
      </c>
    </row>
    <row r="296" spans="1:23" ht="13.5" customHeight="1">
      <c r="A296" s="63"/>
      <c r="B296" s="84"/>
      <c r="C296" s="61"/>
      <c r="D296" s="87"/>
      <c r="E296" s="3" t="s">
        <v>21</v>
      </c>
      <c r="F296" s="8">
        <f>H296+J296+L297</f>
        <v>1318887.6099999999</v>
      </c>
      <c r="G296" s="8">
        <f>I296+K296+M297</f>
        <v>1318887.6099999999</v>
      </c>
      <c r="H296" s="9">
        <v>487670</v>
      </c>
      <c r="I296" s="9">
        <v>487670</v>
      </c>
      <c r="J296" s="9">
        <v>539230</v>
      </c>
      <c r="K296" s="9">
        <v>539230</v>
      </c>
      <c r="L296" s="9">
        <v>1042440</v>
      </c>
      <c r="M296" s="9">
        <v>1042440</v>
      </c>
      <c r="N296" s="73"/>
      <c r="O296" s="61"/>
      <c r="P296" s="53"/>
      <c r="Q296" s="53"/>
      <c r="R296" s="53"/>
      <c r="S296" s="53"/>
      <c r="T296" s="53"/>
      <c r="U296" s="53"/>
      <c r="V296" s="53"/>
      <c r="W296" s="53"/>
    </row>
    <row r="297" spans="1:23" ht="13">
      <c r="A297" s="63"/>
      <c r="B297" s="84"/>
      <c r="C297" s="61"/>
      <c r="D297" s="87"/>
      <c r="E297" s="3" t="s">
        <v>22</v>
      </c>
      <c r="F297" s="8">
        <f t="shared" ref="F297:F299" si="348">H297+J297+L298</f>
        <v>170018.76</v>
      </c>
      <c r="G297" s="8">
        <f t="shared" ref="G297:G299" si="349">I297+K297+M298</f>
        <v>170018.76</v>
      </c>
      <c r="H297" s="9">
        <v>0</v>
      </c>
      <c r="I297" s="9">
        <v>0</v>
      </c>
      <c r="J297" s="9">
        <v>170018.76</v>
      </c>
      <c r="K297" s="9">
        <v>170018.76</v>
      </c>
      <c r="L297" s="9">
        <v>291987.61</v>
      </c>
      <c r="M297" s="9">
        <v>291987.61</v>
      </c>
      <c r="N297" s="73"/>
      <c r="O297" s="61"/>
      <c r="P297" s="53"/>
      <c r="Q297" s="53"/>
      <c r="R297" s="53"/>
      <c r="S297" s="53"/>
      <c r="T297" s="53"/>
      <c r="U297" s="53"/>
      <c r="V297" s="53"/>
      <c r="W297" s="53"/>
    </row>
    <row r="298" spans="1:23" ht="14.25" customHeight="1">
      <c r="A298" s="63"/>
      <c r="B298" s="84"/>
      <c r="C298" s="61"/>
      <c r="D298" s="87"/>
      <c r="E298" s="3" t="s">
        <v>23</v>
      </c>
      <c r="F298" s="8">
        <f t="shared" si="348"/>
        <v>0</v>
      </c>
      <c r="G298" s="8">
        <f t="shared" si="349"/>
        <v>0</v>
      </c>
      <c r="H298" s="9">
        <v>0</v>
      </c>
      <c r="I298" s="9">
        <v>0</v>
      </c>
      <c r="J298" s="9">
        <v>0</v>
      </c>
      <c r="K298" s="9">
        <v>0</v>
      </c>
      <c r="L298" s="9">
        <v>0</v>
      </c>
      <c r="M298" s="9">
        <v>0</v>
      </c>
      <c r="N298" s="73"/>
      <c r="O298" s="61"/>
      <c r="P298" s="53"/>
      <c r="Q298" s="53"/>
      <c r="R298" s="53"/>
      <c r="S298" s="53"/>
      <c r="T298" s="53"/>
      <c r="U298" s="53"/>
      <c r="V298" s="53"/>
      <c r="W298" s="53"/>
    </row>
    <row r="299" spans="1:23" ht="13.5" customHeight="1">
      <c r="A299" s="64"/>
      <c r="B299" s="85"/>
      <c r="C299" s="68"/>
      <c r="D299" s="88"/>
      <c r="E299" s="3" t="s">
        <v>24</v>
      </c>
      <c r="F299" s="8">
        <f t="shared" si="348"/>
        <v>1334427.6099999999</v>
      </c>
      <c r="G299" s="8">
        <f t="shared" si="349"/>
        <v>1334427.6099999999</v>
      </c>
      <c r="H299" s="9">
        <v>0</v>
      </c>
      <c r="I299" s="9">
        <v>0</v>
      </c>
      <c r="J299" s="9">
        <v>0</v>
      </c>
      <c r="K299" s="9">
        <v>0</v>
      </c>
      <c r="L299" s="9">
        <v>0</v>
      </c>
      <c r="M299" s="9">
        <v>0</v>
      </c>
      <c r="N299" s="74"/>
      <c r="O299" s="68"/>
      <c r="P299" s="54"/>
      <c r="Q299" s="54"/>
      <c r="R299" s="54"/>
      <c r="S299" s="54"/>
      <c r="T299" s="54"/>
      <c r="U299" s="54"/>
      <c r="V299" s="54"/>
      <c r="W299" s="54"/>
    </row>
    <row r="300" spans="1:23" ht="12.75" customHeight="1">
      <c r="A300" s="101" t="s">
        <v>141</v>
      </c>
      <c r="B300" s="102"/>
      <c r="C300" s="80" t="s">
        <v>9</v>
      </c>
      <c r="D300" s="80" t="s">
        <v>9</v>
      </c>
      <c r="E300" s="10" t="s">
        <v>8</v>
      </c>
      <c r="F300" s="8">
        <f>F285</f>
        <v>2823333.9799999995</v>
      </c>
      <c r="G300" s="8">
        <f t="shared" ref="G300:K300" si="350">G285</f>
        <v>2823333.9799999995</v>
      </c>
      <c r="H300" s="8">
        <f t="shared" si="350"/>
        <v>487670</v>
      </c>
      <c r="I300" s="8">
        <f t="shared" si="350"/>
        <v>487670</v>
      </c>
      <c r="J300" s="8">
        <f t="shared" si="350"/>
        <v>709248.76</v>
      </c>
      <c r="K300" s="8">
        <f t="shared" si="350"/>
        <v>709248.76</v>
      </c>
      <c r="L300" s="8">
        <f t="shared" ref="L300:M300" si="351">L285</f>
        <v>1334427.6099999999</v>
      </c>
      <c r="M300" s="8">
        <f t="shared" si="351"/>
        <v>1334427.6099999999</v>
      </c>
      <c r="N300" s="60" t="s">
        <v>9</v>
      </c>
      <c r="O300" s="52" t="s">
        <v>9</v>
      </c>
      <c r="P300" s="52" t="s">
        <v>9</v>
      </c>
      <c r="Q300" s="52" t="s">
        <v>9</v>
      </c>
      <c r="R300" s="52" t="s">
        <v>9</v>
      </c>
      <c r="S300" s="52" t="s">
        <v>9</v>
      </c>
      <c r="T300" s="52" t="s">
        <v>9</v>
      </c>
      <c r="U300" s="52" t="s">
        <v>9</v>
      </c>
      <c r="V300" s="52" t="s">
        <v>9</v>
      </c>
      <c r="W300" s="52" t="s">
        <v>9</v>
      </c>
    </row>
    <row r="301" spans="1:23" ht="14.25" customHeight="1">
      <c r="A301" s="103"/>
      <c r="B301" s="104"/>
      <c r="C301" s="81"/>
      <c r="D301" s="81"/>
      <c r="E301" s="3" t="s">
        <v>21</v>
      </c>
      <c r="F301" s="8">
        <f t="shared" ref="F301:K304" si="352">F286</f>
        <v>1318887.6099999999</v>
      </c>
      <c r="G301" s="8">
        <f t="shared" si="352"/>
        <v>1318887.6099999999</v>
      </c>
      <c r="H301" s="8">
        <f t="shared" si="352"/>
        <v>487670</v>
      </c>
      <c r="I301" s="8">
        <f t="shared" si="352"/>
        <v>487670</v>
      </c>
      <c r="J301" s="8">
        <f t="shared" si="352"/>
        <v>539230</v>
      </c>
      <c r="K301" s="8">
        <f t="shared" si="352"/>
        <v>539230</v>
      </c>
      <c r="L301" s="8">
        <f t="shared" ref="L301:M301" si="353">L286</f>
        <v>1042440</v>
      </c>
      <c r="M301" s="8">
        <f t="shared" si="353"/>
        <v>1042440</v>
      </c>
      <c r="N301" s="61"/>
      <c r="O301" s="53"/>
      <c r="P301" s="53"/>
      <c r="Q301" s="53"/>
      <c r="R301" s="53"/>
      <c r="S301" s="53"/>
      <c r="T301" s="53"/>
      <c r="U301" s="53"/>
      <c r="V301" s="53"/>
      <c r="W301" s="53"/>
    </row>
    <row r="302" spans="1:23" ht="13.5" customHeight="1">
      <c r="A302" s="103"/>
      <c r="B302" s="104"/>
      <c r="C302" s="81"/>
      <c r="D302" s="81"/>
      <c r="E302" s="3" t="s">
        <v>22</v>
      </c>
      <c r="F302" s="8">
        <f t="shared" si="352"/>
        <v>170018.76</v>
      </c>
      <c r="G302" s="8">
        <f t="shared" si="352"/>
        <v>170018.76</v>
      </c>
      <c r="H302" s="8">
        <f t="shared" si="352"/>
        <v>0</v>
      </c>
      <c r="I302" s="8">
        <f t="shared" si="352"/>
        <v>0</v>
      </c>
      <c r="J302" s="8">
        <f t="shared" si="352"/>
        <v>170018.76</v>
      </c>
      <c r="K302" s="8">
        <f t="shared" si="352"/>
        <v>170018.76</v>
      </c>
      <c r="L302" s="8">
        <f t="shared" ref="L302:M302" si="354">L287</f>
        <v>291987.61</v>
      </c>
      <c r="M302" s="8">
        <f t="shared" si="354"/>
        <v>291987.61</v>
      </c>
      <c r="N302" s="61"/>
      <c r="O302" s="53"/>
      <c r="P302" s="53"/>
      <c r="Q302" s="53"/>
      <c r="R302" s="53"/>
      <c r="S302" s="53"/>
      <c r="T302" s="53"/>
      <c r="U302" s="53"/>
      <c r="V302" s="53"/>
      <c r="W302" s="53"/>
    </row>
    <row r="303" spans="1:23" ht="12.75" customHeight="1">
      <c r="A303" s="103"/>
      <c r="B303" s="104"/>
      <c r="C303" s="81"/>
      <c r="D303" s="81"/>
      <c r="E303" s="11" t="s">
        <v>23</v>
      </c>
      <c r="F303" s="8">
        <f t="shared" si="352"/>
        <v>0</v>
      </c>
      <c r="G303" s="8">
        <f t="shared" si="352"/>
        <v>0</v>
      </c>
      <c r="H303" s="8">
        <f t="shared" si="352"/>
        <v>0</v>
      </c>
      <c r="I303" s="8">
        <f t="shared" si="352"/>
        <v>0</v>
      </c>
      <c r="J303" s="8">
        <f t="shared" si="352"/>
        <v>0</v>
      </c>
      <c r="K303" s="8">
        <f t="shared" si="352"/>
        <v>0</v>
      </c>
      <c r="L303" s="8">
        <f t="shared" ref="L303:M303" si="355">L288</f>
        <v>0</v>
      </c>
      <c r="M303" s="8">
        <f t="shared" si="355"/>
        <v>0</v>
      </c>
      <c r="N303" s="61"/>
      <c r="O303" s="53"/>
      <c r="P303" s="53"/>
      <c r="Q303" s="53"/>
      <c r="R303" s="53"/>
      <c r="S303" s="53"/>
      <c r="T303" s="53"/>
      <c r="U303" s="53"/>
      <c r="V303" s="53"/>
      <c r="W303" s="53"/>
    </row>
    <row r="304" spans="1:23" ht="15" customHeight="1">
      <c r="A304" s="105"/>
      <c r="B304" s="106"/>
      <c r="C304" s="82"/>
      <c r="D304" s="82"/>
      <c r="E304" s="3" t="s">
        <v>24</v>
      </c>
      <c r="F304" s="8">
        <f t="shared" si="352"/>
        <v>1334427.6099999999</v>
      </c>
      <c r="G304" s="8">
        <f t="shared" si="352"/>
        <v>1334427.6099999999</v>
      </c>
      <c r="H304" s="8">
        <f t="shared" si="352"/>
        <v>0</v>
      </c>
      <c r="I304" s="8">
        <f t="shared" si="352"/>
        <v>0</v>
      </c>
      <c r="J304" s="8">
        <f t="shared" si="352"/>
        <v>0</v>
      </c>
      <c r="K304" s="8">
        <f t="shared" si="352"/>
        <v>0</v>
      </c>
      <c r="L304" s="8">
        <f t="shared" ref="L304:M304" si="356">L289</f>
        <v>0</v>
      </c>
      <c r="M304" s="8">
        <f t="shared" si="356"/>
        <v>0</v>
      </c>
      <c r="N304" s="68"/>
      <c r="O304" s="54"/>
      <c r="P304" s="54"/>
      <c r="Q304" s="54"/>
      <c r="R304" s="54"/>
      <c r="S304" s="54"/>
      <c r="T304" s="54"/>
      <c r="U304" s="54"/>
      <c r="V304" s="54"/>
      <c r="W304" s="54"/>
    </row>
    <row r="305" spans="1:23" ht="15" customHeight="1">
      <c r="A305" s="203" t="s">
        <v>142</v>
      </c>
      <c r="B305" s="203"/>
      <c r="C305" s="203"/>
      <c r="D305" s="203"/>
      <c r="E305" s="203"/>
      <c r="F305" s="203"/>
      <c r="G305" s="203"/>
      <c r="H305" s="203"/>
      <c r="I305" s="203"/>
      <c r="J305" s="203"/>
      <c r="K305" s="203"/>
      <c r="L305" s="203"/>
      <c r="M305" s="203"/>
      <c r="N305" s="203"/>
      <c r="O305" s="203"/>
      <c r="P305" s="203"/>
      <c r="Q305" s="203"/>
      <c r="R305" s="203"/>
      <c r="S305" s="203"/>
      <c r="T305" s="203"/>
      <c r="U305" s="203"/>
      <c r="V305" s="203"/>
      <c r="W305" s="203"/>
    </row>
    <row r="306" spans="1:23" ht="27" customHeight="1">
      <c r="A306" s="203" t="s">
        <v>143</v>
      </c>
      <c r="B306" s="203"/>
      <c r="C306" s="203"/>
      <c r="D306" s="203"/>
      <c r="E306" s="203"/>
      <c r="F306" s="203"/>
      <c r="G306" s="203"/>
      <c r="H306" s="203"/>
      <c r="I306" s="203"/>
      <c r="J306" s="203"/>
      <c r="K306" s="203"/>
      <c r="L306" s="203"/>
      <c r="M306" s="203"/>
      <c r="N306" s="203"/>
      <c r="O306" s="203"/>
      <c r="P306" s="203"/>
      <c r="Q306" s="203"/>
      <c r="R306" s="203"/>
      <c r="S306" s="203"/>
      <c r="T306" s="203"/>
      <c r="U306" s="203"/>
      <c r="V306" s="203"/>
      <c r="W306" s="203"/>
    </row>
    <row r="307" spans="1:23" ht="15" customHeight="1">
      <c r="A307" s="203" t="s">
        <v>144</v>
      </c>
      <c r="B307" s="203"/>
      <c r="C307" s="203"/>
      <c r="D307" s="203"/>
      <c r="E307" s="203"/>
      <c r="F307" s="203"/>
      <c r="G307" s="203"/>
      <c r="H307" s="203"/>
      <c r="I307" s="203"/>
      <c r="J307" s="203"/>
      <c r="K307" s="203"/>
      <c r="L307" s="203"/>
      <c r="M307" s="203"/>
      <c r="N307" s="203"/>
      <c r="O307" s="203"/>
      <c r="P307" s="203"/>
      <c r="Q307" s="203"/>
      <c r="R307" s="203"/>
      <c r="S307" s="203"/>
      <c r="T307" s="203"/>
      <c r="U307" s="203"/>
      <c r="V307" s="203"/>
      <c r="W307" s="203"/>
    </row>
    <row r="308" spans="1:23" ht="2.25" hidden="1" customHeight="1">
      <c r="V308" s="2"/>
      <c r="W308" s="2"/>
    </row>
    <row r="309" spans="1:23" ht="56.25" customHeight="1">
      <c r="A309" s="52">
        <v>1</v>
      </c>
      <c r="B309" s="95" t="s">
        <v>145</v>
      </c>
      <c r="C309" s="60" t="s">
        <v>9</v>
      </c>
      <c r="D309" s="60" t="s">
        <v>9</v>
      </c>
      <c r="E309" s="7" t="s">
        <v>19</v>
      </c>
      <c r="F309" s="8">
        <f>F314</f>
        <v>7285758.29</v>
      </c>
      <c r="G309" s="8">
        <f t="shared" ref="G309:K309" si="357">G314</f>
        <v>7285758.29</v>
      </c>
      <c r="H309" s="8">
        <f t="shared" ref="H309:I313" si="358">H314</f>
        <v>282088.15999999997</v>
      </c>
      <c r="I309" s="8">
        <f t="shared" si="358"/>
        <v>282088.15999999997</v>
      </c>
      <c r="J309" s="8">
        <f t="shared" si="357"/>
        <v>3122967.51</v>
      </c>
      <c r="K309" s="8">
        <f t="shared" si="357"/>
        <v>3122967.51</v>
      </c>
      <c r="L309" s="8">
        <f t="shared" ref="L309:M309" si="359">L314</f>
        <v>3880702.62</v>
      </c>
      <c r="M309" s="8">
        <f t="shared" si="359"/>
        <v>3880702.62</v>
      </c>
      <c r="N309" s="52" t="s">
        <v>9</v>
      </c>
      <c r="O309" s="52" t="s">
        <v>9</v>
      </c>
      <c r="P309" s="52" t="s">
        <v>9</v>
      </c>
      <c r="Q309" s="52" t="s">
        <v>9</v>
      </c>
      <c r="R309" s="52" t="s">
        <v>9</v>
      </c>
      <c r="S309" s="52" t="s">
        <v>9</v>
      </c>
      <c r="T309" s="52" t="s">
        <v>9</v>
      </c>
      <c r="U309" s="52" t="s">
        <v>9</v>
      </c>
      <c r="V309" s="52" t="s">
        <v>9</v>
      </c>
      <c r="W309" s="52" t="s">
        <v>9</v>
      </c>
    </row>
    <row r="310" spans="1:23" ht="57" customHeight="1">
      <c r="A310" s="53"/>
      <c r="B310" s="96"/>
      <c r="C310" s="61"/>
      <c r="D310" s="61"/>
      <c r="E310" s="3" t="s">
        <v>21</v>
      </c>
      <c r="F310" s="8">
        <f t="shared" ref="F310:K310" si="360">F315</f>
        <v>826004.72</v>
      </c>
      <c r="G310" s="8">
        <f t="shared" si="360"/>
        <v>826004.72</v>
      </c>
      <c r="H310" s="8">
        <f t="shared" si="358"/>
        <v>282088.15999999997</v>
      </c>
      <c r="I310" s="8">
        <f t="shared" si="358"/>
        <v>282088.15999999997</v>
      </c>
      <c r="J310" s="8">
        <f t="shared" si="360"/>
        <v>162608.38</v>
      </c>
      <c r="K310" s="8">
        <f t="shared" si="360"/>
        <v>162608.38</v>
      </c>
      <c r="L310" s="8">
        <f t="shared" ref="L310:M310" si="361">L315</f>
        <v>381308.18</v>
      </c>
      <c r="M310" s="8">
        <f t="shared" si="361"/>
        <v>381308.18</v>
      </c>
      <c r="N310" s="53"/>
      <c r="O310" s="53"/>
      <c r="P310" s="53"/>
      <c r="Q310" s="53"/>
      <c r="R310" s="53"/>
      <c r="S310" s="53"/>
      <c r="T310" s="53"/>
      <c r="U310" s="53"/>
      <c r="V310" s="53"/>
      <c r="W310" s="53"/>
    </row>
    <row r="311" spans="1:23" ht="45" customHeight="1">
      <c r="A311" s="53"/>
      <c r="B311" s="96"/>
      <c r="C311" s="61"/>
      <c r="D311" s="61"/>
      <c r="E311" s="3" t="s">
        <v>22</v>
      </c>
      <c r="F311" s="8">
        <f t="shared" ref="F311:K311" si="362">F316</f>
        <v>6459753.5700000003</v>
      </c>
      <c r="G311" s="8">
        <f t="shared" si="362"/>
        <v>6459753.5700000003</v>
      </c>
      <c r="H311" s="8">
        <f t="shared" si="358"/>
        <v>0</v>
      </c>
      <c r="I311" s="8">
        <f t="shared" si="358"/>
        <v>0</v>
      </c>
      <c r="J311" s="8">
        <f t="shared" si="362"/>
        <v>2960359.13</v>
      </c>
      <c r="K311" s="8">
        <f t="shared" si="362"/>
        <v>2960359.13</v>
      </c>
      <c r="L311" s="8">
        <f t="shared" ref="L311:M311" si="363">L316</f>
        <v>3499394.44</v>
      </c>
      <c r="M311" s="8">
        <f t="shared" si="363"/>
        <v>3499394.44</v>
      </c>
      <c r="N311" s="53"/>
      <c r="O311" s="53"/>
      <c r="P311" s="53"/>
      <c r="Q311" s="53"/>
      <c r="R311" s="53"/>
      <c r="S311" s="53"/>
      <c r="T311" s="53"/>
      <c r="U311" s="53"/>
      <c r="V311" s="53"/>
      <c r="W311" s="53"/>
    </row>
    <row r="312" spans="1:23" ht="43.5" customHeight="1">
      <c r="A312" s="53"/>
      <c r="B312" s="96"/>
      <c r="C312" s="61"/>
      <c r="D312" s="61"/>
      <c r="E312" s="3" t="s">
        <v>23</v>
      </c>
      <c r="F312" s="8">
        <f t="shared" ref="F312:K312" si="364">F317</f>
        <v>0</v>
      </c>
      <c r="G312" s="8">
        <f t="shared" si="364"/>
        <v>0</v>
      </c>
      <c r="H312" s="8">
        <f t="shared" si="358"/>
        <v>0</v>
      </c>
      <c r="I312" s="8">
        <f t="shared" si="358"/>
        <v>0</v>
      </c>
      <c r="J312" s="8">
        <f t="shared" si="364"/>
        <v>0</v>
      </c>
      <c r="K312" s="8">
        <f t="shared" si="364"/>
        <v>0</v>
      </c>
      <c r="L312" s="8">
        <f t="shared" ref="L312:M312" si="365">L317</f>
        <v>0</v>
      </c>
      <c r="M312" s="8">
        <f t="shared" si="365"/>
        <v>0</v>
      </c>
      <c r="N312" s="53"/>
      <c r="O312" s="53"/>
      <c r="P312" s="53"/>
      <c r="Q312" s="53"/>
      <c r="R312" s="53"/>
      <c r="S312" s="53"/>
      <c r="T312" s="53"/>
      <c r="U312" s="53"/>
      <c r="V312" s="53"/>
      <c r="W312" s="53"/>
    </row>
    <row r="313" spans="1:23" ht="40.5" customHeight="1">
      <c r="A313" s="54"/>
      <c r="B313" s="97"/>
      <c r="C313" s="68"/>
      <c r="D313" s="68"/>
      <c r="E313" s="3" t="s">
        <v>24</v>
      </c>
      <c r="F313" s="8">
        <f t="shared" ref="F313:K313" si="366">F318</f>
        <v>0</v>
      </c>
      <c r="G313" s="8">
        <f t="shared" si="366"/>
        <v>0</v>
      </c>
      <c r="H313" s="8">
        <f t="shared" si="358"/>
        <v>0</v>
      </c>
      <c r="I313" s="8">
        <f t="shared" si="358"/>
        <v>0</v>
      </c>
      <c r="J313" s="8">
        <f t="shared" si="366"/>
        <v>0</v>
      </c>
      <c r="K313" s="8">
        <f t="shared" si="366"/>
        <v>0</v>
      </c>
      <c r="L313" s="8">
        <f t="shared" ref="L313:M313" si="367">L318</f>
        <v>0</v>
      </c>
      <c r="M313" s="8">
        <f t="shared" si="367"/>
        <v>0</v>
      </c>
      <c r="N313" s="54"/>
      <c r="O313" s="54"/>
      <c r="P313" s="54"/>
      <c r="Q313" s="54"/>
      <c r="R313" s="54"/>
      <c r="S313" s="54"/>
      <c r="T313" s="54"/>
      <c r="U313" s="54"/>
      <c r="V313" s="54"/>
      <c r="W313" s="54"/>
    </row>
    <row r="314" spans="1:23" ht="25.5" customHeight="1">
      <c r="A314" s="52" t="s">
        <v>35</v>
      </c>
      <c r="B314" s="92" t="s">
        <v>146</v>
      </c>
      <c r="C314" s="60" t="s">
        <v>9</v>
      </c>
      <c r="D314" s="60" t="s">
        <v>9</v>
      </c>
      <c r="E314" s="13" t="s">
        <v>19</v>
      </c>
      <c r="F314" s="8">
        <f t="shared" ref="F314:K314" si="368">F315+F316+F317+F318</f>
        <v>7285758.29</v>
      </c>
      <c r="G314" s="8">
        <f t="shared" si="368"/>
        <v>7285758.29</v>
      </c>
      <c r="H314" s="8">
        <f>H315+H316+H317+H318</f>
        <v>282088.15999999997</v>
      </c>
      <c r="I314" s="8">
        <f>I315+I316+I317+I318</f>
        <v>282088.15999999997</v>
      </c>
      <c r="J314" s="8">
        <f t="shared" si="368"/>
        <v>3122967.51</v>
      </c>
      <c r="K314" s="8">
        <f t="shared" si="368"/>
        <v>3122967.51</v>
      </c>
      <c r="L314" s="8">
        <f t="shared" ref="L314:M314" si="369">L315+L316+L317+L318</f>
        <v>3880702.62</v>
      </c>
      <c r="M314" s="8">
        <f t="shared" si="369"/>
        <v>3880702.62</v>
      </c>
      <c r="N314" s="52" t="s">
        <v>9</v>
      </c>
      <c r="O314" s="52" t="s">
        <v>9</v>
      </c>
      <c r="P314" s="52" t="s">
        <v>9</v>
      </c>
      <c r="Q314" s="52" t="s">
        <v>9</v>
      </c>
      <c r="R314" s="52" t="s">
        <v>9</v>
      </c>
      <c r="S314" s="52" t="s">
        <v>9</v>
      </c>
      <c r="T314" s="52" t="s">
        <v>9</v>
      </c>
      <c r="U314" s="52" t="s">
        <v>9</v>
      </c>
      <c r="V314" s="52" t="s">
        <v>9</v>
      </c>
      <c r="W314" s="52" t="s">
        <v>9</v>
      </c>
    </row>
    <row r="315" spans="1:23" ht="18.75" customHeight="1">
      <c r="A315" s="53"/>
      <c r="B315" s="93"/>
      <c r="C315" s="61"/>
      <c r="D315" s="61"/>
      <c r="E315" s="3" t="s">
        <v>21</v>
      </c>
      <c r="F315" s="8">
        <f>F320+F325</f>
        <v>826004.72</v>
      </c>
      <c r="G315" s="8">
        <f t="shared" ref="G315:K315" si="370">G320+G325</f>
        <v>826004.72</v>
      </c>
      <c r="H315" s="8">
        <f t="shared" ref="H315:I318" si="371">H320+H325</f>
        <v>282088.15999999997</v>
      </c>
      <c r="I315" s="8">
        <f t="shared" si="371"/>
        <v>282088.15999999997</v>
      </c>
      <c r="J315" s="8">
        <f t="shared" si="370"/>
        <v>162608.38</v>
      </c>
      <c r="K315" s="8">
        <f t="shared" si="370"/>
        <v>162608.38</v>
      </c>
      <c r="L315" s="8">
        <f t="shared" ref="L315:M315" si="372">L320+L325</f>
        <v>381308.18</v>
      </c>
      <c r="M315" s="8">
        <f t="shared" si="372"/>
        <v>381308.18</v>
      </c>
      <c r="N315" s="53"/>
      <c r="O315" s="53"/>
      <c r="P315" s="53"/>
      <c r="Q315" s="53"/>
      <c r="R315" s="53"/>
      <c r="S315" s="53"/>
      <c r="T315" s="53"/>
      <c r="U315" s="53"/>
      <c r="V315" s="53"/>
      <c r="W315" s="53"/>
    </row>
    <row r="316" spans="1:23" ht="18.75" customHeight="1">
      <c r="A316" s="53"/>
      <c r="B316" s="93"/>
      <c r="C316" s="61"/>
      <c r="D316" s="61"/>
      <c r="E316" s="3" t="s">
        <v>22</v>
      </c>
      <c r="F316" s="8">
        <f t="shared" ref="F316:K318" si="373">F321+F326</f>
        <v>6459753.5700000003</v>
      </c>
      <c r="G316" s="8">
        <f t="shared" si="373"/>
        <v>6459753.5700000003</v>
      </c>
      <c r="H316" s="8">
        <f t="shared" si="371"/>
        <v>0</v>
      </c>
      <c r="I316" s="8">
        <f t="shared" si="371"/>
        <v>0</v>
      </c>
      <c r="J316" s="8">
        <f t="shared" si="373"/>
        <v>2960359.13</v>
      </c>
      <c r="K316" s="8">
        <f t="shared" si="373"/>
        <v>2960359.13</v>
      </c>
      <c r="L316" s="8">
        <f t="shared" ref="L316:M316" si="374">L321+L326</f>
        <v>3499394.44</v>
      </c>
      <c r="M316" s="8">
        <f t="shared" si="374"/>
        <v>3499394.44</v>
      </c>
      <c r="N316" s="53"/>
      <c r="O316" s="53"/>
      <c r="P316" s="53"/>
      <c r="Q316" s="53"/>
      <c r="R316" s="53"/>
      <c r="S316" s="53"/>
      <c r="T316" s="53"/>
      <c r="U316" s="53"/>
      <c r="V316" s="53"/>
      <c r="W316" s="53"/>
    </row>
    <row r="317" spans="1:23" ht="17.25" customHeight="1">
      <c r="A317" s="53"/>
      <c r="B317" s="93"/>
      <c r="C317" s="61"/>
      <c r="D317" s="61"/>
      <c r="E317" s="3" t="s">
        <v>23</v>
      </c>
      <c r="F317" s="8">
        <f t="shared" si="373"/>
        <v>0</v>
      </c>
      <c r="G317" s="8">
        <f t="shared" si="373"/>
        <v>0</v>
      </c>
      <c r="H317" s="8">
        <f t="shared" si="371"/>
        <v>0</v>
      </c>
      <c r="I317" s="8">
        <f t="shared" si="371"/>
        <v>0</v>
      </c>
      <c r="J317" s="8">
        <f t="shared" si="373"/>
        <v>0</v>
      </c>
      <c r="K317" s="8">
        <f t="shared" si="373"/>
        <v>0</v>
      </c>
      <c r="L317" s="8">
        <f t="shared" ref="L317:M317" si="375">L322+L327</f>
        <v>0</v>
      </c>
      <c r="M317" s="8">
        <f t="shared" si="375"/>
        <v>0</v>
      </c>
      <c r="N317" s="53"/>
      <c r="O317" s="53"/>
      <c r="P317" s="53"/>
      <c r="Q317" s="53"/>
      <c r="R317" s="53"/>
      <c r="S317" s="53"/>
      <c r="T317" s="53"/>
      <c r="U317" s="53"/>
      <c r="V317" s="53"/>
      <c r="W317" s="53"/>
    </row>
    <row r="318" spans="1:23" ht="11.25" customHeight="1">
      <c r="A318" s="54"/>
      <c r="B318" s="94"/>
      <c r="C318" s="68"/>
      <c r="D318" s="68"/>
      <c r="E318" s="3" t="s">
        <v>24</v>
      </c>
      <c r="F318" s="8">
        <f t="shared" si="373"/>
        <v>0</v>
      </c>
      <c r="G318" s="8">
        <f t="shared" si="373"/>
        <v>0</v>
      </c>
      <c r="H318" s="8">
        <f t="shared" si="371"/>
        <v>0</v>
      </c>
      <c r="I318" s="8">
        <f t="shared" si="371"/>
        <v>0</v>
      </c>
      <c r="J318" s="8">
        <f t="shared" si="373"/>
        <v>0</v>
      </c>
      <c r="K318" s="8">
        <f t="shared" si="373"/>
        <v>0</v>
      </c>
      <c r="L318" s="8">
        <f t="shared" ref="L318:M318" si="376">L323+L328</f>
        <v>0</v>
      </c>
      <c r="M318" s="8">
        <f t="shared" si="376"/>
        <v>0</v>
      </c>
      <c r="N318" s="54"/>
      <c r="O318" s="54"/>
      <c r="P318" s="54"/>
      <c r="Q318" s="54"/>
      <c r="R318" s="54"/>
      <c r="S318" s="54"/>
      <c r="T318" s="54"/>
      <c r="U318" s="54"/>
      <c r="V318" s="54"/>
      <c r="W318" s="54"/>
    </row>
    <row r="319" spans="1:23" ht="12" customHeight="1">
      <c r="A319" s="62" t="s">
        <v>38</v>
      </c>
      <c r="B319" s="83" t="s">
        <v>147</v>
      </c>
      <c r="C319" s="60" t="s">
        <v>200</v>
      </c>
      <c r="D319" s="86" t="s">
        <v>221</v>
      </c>
      <c r="E319" s="7" t="s">
        <v>19</v>
      </c>
      <c r="F319" s="8">
        <f>F320+F321+F322+F323</f>
        <v>483617.67999999993</v>
      </c>
      <c r="G319" s="8">
        <f t="shared" ref="G319:K319" si="377">G320+G321+G322+G323</f>
        <v>483617.67999999993</v>
      </c>
      <c r="H319" s="9">
        <f>H320+H321+H322+H323</f>
        <v>282088.15999999997</v>
      </c>
      <c r="I319" s="9">
        <f>I320+I321+I322+I323</f>
        <v>282088.15999999997</v>
      </c>
      <c r="J319" s="9">
        <f t="shared" si="377"/>
        <v>6800</v>
      </c>
      <c r="K319" s="9">
        <f t="shared" si="377"/>
        <v>6800</v>
      </c>
      <c r="L319" s="9">
        <f t="shared" ref="L319:M319" si="378">L320+L321+L322+L323</f>
        <v>194729.52</v>
      </c>
      <c r="M319" s="9">
        <f t="shared" si="378"/>
        <v>194729.52</v>
      </c>
      <c r="N319" s="72" t="s">
        <v>154</v>
      </c>
      <c r="O319" s="60" t="s">
        <v>157</v>
      </c>
      <c r="P319" s="52">
        <f>R319+T319+V319</f>
        <v>6</v>
      </c>
      <c r="Q319" s="52">
        <f>S319+U319+W319</f>
        <v>6</v>
      </c>
      <c r="R319" s="52">
        <v>2</v>
      </c>
      <c r="S319" s="52">
        <v>6</v>
      </c>
      <c r="T319" s="52">
        <v>2</v>
      </c>
      <c r="U319" s="52">
        <v>0</v>
      </c>
      <c r="V319" s="52">
        <v>2</v>
      </c>
      <c r="W319" s="52">
        <v>0</v>
      </c>
    </row>
    <row r="320" spans="1:23" ht="13">
      <c r="A320" s="63"/>
      <c r="B320" s="84"/>
      <c r="C320" s="61"/>
      <c r="D320" s="87"/>
      <c r="E320" s="3" t="s">
        <v>21</v>
      </c>
      <c r="F320" s="8">
        <f>H320+J320+L320</f>
        <v>483617.67999999993</v>
      </c>
      <c r="G320" s="8">
        <f>I320+K320+M320</f>
        <v>483617.67999999993</v>
      </c>
      <c r="H320" s="9">
        <v>282088.15999999997</v>
      </c>
      <c r="I320" s="9">
        <v>282088.15999999997</v>
      </c>
      <c r="J320" s="9">
        <v>6800</v>
      </c>
      <c r="K320" s="9">
        <v>6800</v>
      </c>
      <c r="L320" s="9">
        <v>194729.52</v>
      </c>
      <c r="M320" s="9">
        <v>194729.52</v>
      </c>
      <c r="N320" s="73"/>
      <c r="O320" s="61"/>
      <c r="P320" s="53"/>
      <c r="Q320" s="53"/>
      <c r="R320" s="53"/>
      <c r="S320" s="53"/>
      <c r="T320" s="53"/>
      <c r="U320" s="53"/>
      <c r="V320" s="53"/>
      <c r="W320" s="53"/>
    </row>
    <row r="321" spans="1:23" ht="13">
      <c r="A321" s="63"/>
      <c r="B321" s="84"/>
      <c r="C321" s="61"/>
      <c r="D321" s="87"/>
      <c r="E321" s="3" t="s">
        <v>22</v>
      </c>
      <c r="F321" s="8">
        <f t="shared" ref="F321:F323" si="379">H321+J321+L321</f>
        <v>0</v>
      </c>
      <c r="G321" s="8">
        <f t="shared" ref="G321:G323" si="380">I321+K321+M321</f>
        <v>0</v>
      </c>
      <c r="H321" s="9">
        <v>0</v>
      </c>
      <c r="I321" s="9">
        <v>0</v>
      </c>
      <c r="J321" s="9">
        <v>0</v>
      </c>
      <c r="K321" s="9">
        <v>0</v>
      </c>
      <c r="L321" s="9">
        <v>0</v>
      </c>
      <c r="M321" s="9">
        <v>0</v>
      </c>
      <c r="N321" s="73"/>
      <c r="O321" s="61"/>
      <c r="P321" s="53"/>
      <c r="Q321" s="53"/>
      <c r="R321" s="53"/>
      <c r="S321" s="53"/>
      <c r="T321" s="53"/>
      <c r="U321" s="53"/>
      <c r="V321" s="53"/>
      <c r="W321" s="53"/>
    </row>
    <row r="322" spans="1:23" ht="14.25" customHeight="1">
      <c r="A322" s="63"/>
      <c r="B322" s="84"/>
      <c r="C322" s="61"/>
      <c r="D322" s="87"/>
      <c r="E322" s="3" t="s">
        <v>23</v>
      </c>
      <c r="F322" s="8">
        <f t="shared" si="379"/>
        <v>0</v>
      </c>
      <c r="G322" s="8">
        <f t="shared" si="380"/>
        <v>0</v>
      </c>
      <c r="H322" s="9">
        <v>0</v>
      </c>
      <c r="I322" s="9">
        <v>0</v>
      </c>
      <c r="J322" s="9">
        <v>0</v>
      </c>
      <c r="K322" s="9">
        <v>0</v>
      </c>
      <c r="L322" s="9">
        <v>0</v>
      </c>
      <c r="M322" s="9">
        <v>0</v>
      </c>
      <c r="N322" s="73"/>
      <c r="O322" s="61"/>
      <c r="P322" s="53"/>
      <c r="Q322" s="53"/>
      <c r="R322" s="53"/>
      <c r="S322" s="53"/>
      <c r="T322" s="53"/>
      <c r="U322" s="53"/>
      <c r="V322" s="53"/>
      <c r="W322" s="53"/>
    </row>
    <row r="323" spans="1:23" ht="13.5" customHeight="1">
      <c r="A323" s="64"/>
      <c r="B323" s="85"/>
      <c r="C323" s="68"/>
      <c r="D323" s="88"/>
      <c r="E323" s="3" t="s">
        <v>24</v>
      </c>
      <c r="F323" s="8">
        <f t="shared" si="379"/>
        <v>0</v>
      </c>
      <c r="G323" s="8">
        <f t="shared" si="380"/>
        <v>0</v>
      </c>
      <c r="H323" s="9">
        <v>0</v>
      </c>
      <c r="I323" s="9">
        <v>0</v>
      </c>
      <c r="J323" s="9">
        <v>0</v>
      </c>
      <c r="K323" s="9">
        <v>0</v>
      </c>
      <c r="L323" s="9">
        <v>0</v>
      </c>
      <c r="M323" s="9">
        <v>0</v>
      </c>
      <c r="N323" s="74"/>
      <c r="O323" s="68"/>
      <c r="P323" s="54"/>
      <c r="Q323" s="54"/>
      <c r="R323" s="54"/>
      <c r="S323" s="54"/>
      <c r="T323" s="54"/>
      <c r="U323" s="54"/>
      <c r="V323" s="54"/>
      <c r="W323" s="54"/>
    </row>
    <row r="324" spans="1:23" ht="13.5" customHeight="1">
      <c r="A324" s="62" t="s">
        <v>39</v>
      </c>
      <c r="B324" s="83" t="s">
        <v>148</v>
      </c>
      <c r="C324" s="60" t="s">
        <v>200</v>
      </c>
      <c r="D324" s="86" t="s">
        <v>222</v>
      </c>
      <c r="E324" s="7" t="s">
        <v>19</v>
      </c>
      <c r="F324" s="8">
        <f>F325+F326+F327+F328</f>
        <v>6802140.6100000003</v>
      </c>
      <c r="G324" s="8">
        <f t="shared" ref="G324:K324" si="381">G325+G326+G327+G328</f>
        <v>6802140.6100000003</v>
      </c>
      <c r="H324" s="9">
        <f>H325+H326+H327+H328</f>
        <v>0</v>
      </c>
      <c r="I324" s="9">
        <f>I325+I326+I327+I328</f>
        <v>0</v>
      </c>
      <c r="J324" s="9">
        <f t="shared" si="381"/>
        <v>3116167.51</v>
      </c>
      <c r="K324" s="9">
        <f t="shared" si="381"/>
        <v>3116167.51</v>
      </c>
      <c r="L324" s="9">
        <f t="shared" ref="L324:M324" si="382">L325+L326+L327+L328</f>
        <v>3685973.1</v>
      </c>
      <c r="M324" s="9">
        <f t="shared" si="382"/>
        <v>3685973.1</v>
      </c>
      <c r="N324" s="146" t="s">
        <v>155</v>
      </c>
      <c r="O324" s="79" t="s">
        <v>45</v>
      </c>
      <c r="P324" s="145">
        <f>(R324+T324+V324)/3</f>
        <v>66.666666666666671</v>
      </c>
      <c r="Q324" s="145">
        <f>(S324+U324+W324)/3</f>
        <v>66.666666666666671</v>
      </c>
      <c r="R324" s="145">
        <v>0</v>
      </c>
      <c r="S324" s="145">
        <v>0</v>
      </c>
      <c r="T324" s="145">
        <v>100</v>
      </c>
      <c r="U324" s="145">
        <v>100</v>
      </c>
      <c r="V324" s="145">
        <v>100</v>
      </c>
      <c r="W324" s="145">
        <v>100</v>
      </c>
    </row>
    <row r="325" spans="1:23" ht="13.5" customHeight="1">
      <c r="A325" s="63"/>
      <c r="B325" s="84"/>
      <c r="C325" s="61"/>
      <c r="D325" s="87"/>
      <c r="E325" s="3" t="s">
        <v>21</v>
      </c>
      <c r="F325" s="8">
        <f>H325+J325+L325</f>
        <v>342387.04000000004</v>
      </c>
      <c r="G325" s="8">
        <f>I325+K325+M325</f>
        <v>342387.04000000004</v>
      </c>
      <c r="H325" s="9">
        <v>0</v>
      </c>
      <c r="I325" s="9">
        <v>0</v>
      </c>
      <c r="J325" s="9">
        <v>155808.38</v>
      </c>
      <c r="K325" s="9">
        <v>155808.38</v>
      </c>
      <c r="L325" s="9">
        <v>186578.66</v>
      </c>
      <c r="M325" s="9">
        <v>186578.66</v>
      </c>
      <c r="N325" s="146"/>
      <c r="O325" s="79"/>
      <c r="P325" s="145"/>
      <c r="Q325" s="145"/>
      <c r="R325" s="145"/>
      <c r="S325" s="145"/>
      <c r="T325" s="145"/>
      <c r="U325" s="145"/>
      <c r="V325" s="145"/>
      <c r="W325" s="145"/>
    </row>
    <row r="326" spans="1:23" ht="13.5" customHeight="1">
      <c r="A326" s="63"/>
      <c r="B326" s="84"/>
      <c r="C326" s="61"/>
      <c r="D326" s="87"/>
      <c r="E326" s="3" t="s">
        <v>22</v>
      </c>
      <c r="F326" s="8">
        <f t="shared" ref="F326:F328" si="383">H326+J326+L326</f>
        <v>6459753.5700000003</v>
      </c>
      <c r="G326" s="8">
        <f t="shared" ref="G326:G328" si="384">I326+K326+M326</f>
        <v>6459753.5700000003</v>
      </c>
      <c r="H326" s="9">
        <v>0</v>
      </c>
      <c r="I326" s="9">
        <v>0</v>
      </c>
      <c r="J326" s="9">
        <v>2960359.13</v>
      </c>
      <c r="K326" s="9">
        <v>2960359.13</v>
      </c>
      <c r="L326" s="9">
        <v>3499394.44</v>
      </c>
      <c r="M326" s="9">
        <v>3499394.44</v>
      </c>
      <c r="N326" s="146"/>
      <c r="O326" s="79"/>
      <c r="P326" s="145"/>
      <c r="Q326" s="145"/>
      <c r="R326" s="145"/>
      <c r="S326" s="145"/>
      <c r="T326" s="145"/>
      <c r="U326" s="145"/>
      <c r="V326" s="145"/>
      <c r="W326" s="145"/>
    </row>
    <row r="327" spans="1:23" ht="13.5" customHeight="1">
      <c r="A327" s="63"/>
      <c r="B327" s="84"/>
      <c r="C327" s="61"/>
      <c r="D327" s="87"/>
      <c r="E327" s="3" t="s">
        <v>23</v>
      </c>
      <c r="F327" s="8">
        <f t="shared" si="383"/>
        <v>0</v>
      </c>
      <c r="G327" s="8">
        <f t="shared" si="384"/>
        <v>0</v>
      </c>
      <c r="H327" s="9">
        <v>0</v>
      </c>
      <c r="I327" s="9">
        <v>0</v>
      </c>
      <c r="J327" s="9">
        <v>0</v>
      </c>
      <c r="K327" s="9">
        <v>0</v>
      </c>
      <c r="L327" s="9">
        <v>0</v>
      </c>
      <c r="M327" s="9">
        <v>0</v>
      </c>
      <c r="N327" s="146" t="s">
        <v>156</v>
      </c>
      <c r="O327" s="79" t="s">
        <v>44</v>
      </c>
      <c r="P327" s="76">
        <f>R327+T327+V327</f>
        <v>86</v>
      </c>
      <c r="Q327" s="76">
        <f>S327+U327+W327</f>
        <v>86</v>
      </c>
      <c r="R327" s="76">
        <v>0</v>
      </c>
      <c r="S327" s="76">
        <v>0</v>
      </c>
      <c r="T327" s="76">
        <v>41</v>
      </c>
      <c r="U327" s="76">
        <v>41</v>
      </c>
      <c r="V327" s="76">
        <v>45</v>
      </c>
      <c r="W327" s="76">
        <v>45</v>
      </c>
    </row>
    <row r="328" spans="1:23" ht="30.75" customHeight="1">
      <c r="A328" s="64"/>
      <c r="B328" s="85"/>
      <c r="C328" s="68"/>
      <c r="D328" s="88"/>
      <c r="E328" s="3" t="s">
        <v>24</v>
      </c>
      <c r="F328" s="8">
        <f t="shared" si="383"/>
        <v>0</v>
      </c>
      <c r="G328" s="8">
        <f t="shared" si="384"/>
        <v>0</v>
      </c>
      <c r="H328" s="9">
        <v>0</v>
      </c>
      <c r="I328" s="9">
        <v>0</v>
      </c>
      <c r="J328" s="9">
        <v>0</v>
      </c>
      <c r="K328" s="9">
        <v>0</v>
      </c>
      <c r="L328" s="9">
        <v>0</v>
      </c>
      <c r="M328" s="9">
        <v>0</v>
      </c>
      <c r="N328" s="146"/>
      <c r="O328" s="79"/>
      <c r="P328" s="76"/>
      <c r="Q328" s="76"/>
      <c r="R328" s="76"/>
      <c r="S328" s="76"/>
      <c r="T328" s="76"/>
      <c r="U328" s="76"/>
      <c r="V328" s="76"/>
      <c r="W328" s="76"/>
    </row>
    <row r="329" spans="1:23" ht="14.25" customHeight="1">
      <c r="A329" s="52">
        <v>2</v>
      </c>
      <c r="B329" s="95" t="s">
        <v>149</v>
      </c>
      <c r="C329" s="60" t="s">
        <v>9</v>
      </c>
      <c r="D329" s="60" t="s">
        <v>9</v>
      </c>
      <c r="E329" s="7" t="s">
        <v>19</v>
      </c>
      <c r="F329" s="8">
        <f>F334</f>
        <v>14613092.130000001</v>
      </c>
      <c r="G329" s="8">
        <f t="shared" ref="G329:K329" si="385">G334</f>
        <v>12497631.49</v>
      </c>
      <c r="H329" s="8">
        <f t="shared" ref="H329:I333" si="386">H334</f>
        <v>4673339.49</v>
      </c>
      <c r="I329" s="8">
        <f t="shared" si="386"/>
        <v>4673339.49</v>
      </c>
      <c r="J329" s="8">
        <f t="shared" si="385"/>
        <v>4488052</v>
      </c>
      <c r="K329" s="8">
        <f t="shared" si="385"/>
        <v>4488052</v>
      </c>
      <c r="L329" s="8">
        <f t="shared" ref="L329:M329" si="387">L334</f>
        <v>5451700.6400000006</v>
      </c>
      <c r="M329" s="8">
        <f t="shared" si="387"/>
        <v>3336240</v>
      </c>
      <c r="N329" s="52" t="s">
        <v>9</v>
      </c>
      <c r="O329" s="52" t="s">
        <v>9</v>
      </c>
      <c r="P329" s="52" t="s">
        <v>9</v>
      </c>
      <c r="Q329" s="52" t="s">
        <v>9</v>
      </c>
      <c r="R329" s="52" t="s">
        <v>9</v>
      </c>
      <c r="S329" s="52" t="s">
        <v>9</v>
      </c>
      <c r="T329" s="52" t="s">
        <v>9</v>
      </c>
      <c r="U329" s="52" t="s">
        <v>9</v>
      </c>
      <c r="V329" s="52" t="s">
        <v>9</v>
      </c>
      <c r="W329" s="52" t="s">
        <v>9</v>
      </c>
    </row>
    <row r="330" spans="1:23" ht="18.75" customHeight="1">
      <c r="A330" s="53"/>
      <c r="B330" s="96"/>
      <c r="C330" s="61"/>
      <c r="D330" s="61"/>
      <c r="E330" s="3" t="s">
        <v>21</v>
      </c>
      <c r="F330" s="8">
        <f t="shared" ref="F330:K330" si="388">F335</f>
        <v>3115535.2300000004</v>
      </c>
      <c r="G330" s="8">
        <f t="shared" si="388"/>
        <v>1000074.5899999999</v>
      </c>
      <c r="H330" s="8">
        <f t="shared" si="386"/>
        <v>318976.99</v>
      </c>
      <c r="I330" s="8">
        <f t="shared" si="386"/>
        <v>318976.99</v>
      </c>
      <c r="J330" s="8">
        <f t="shared" si="388"/>
        <v>363007.6</v>
      </c>
      <c r="K330" s="8">
        <f t="shared" si="388"/>
        <v>363007.6</v>
      </c>
      <c r="L330" s="8">
        <f t="shared" ref="L330:M330" si="389">L335</f>
        <v>2433550.64</v>
      </c>
      <c r="M330" s="8">
        <f t="shared" si="389"/>
        <v>318090</v>
      </c>
      <c r="N330" s="53"/>
      <c r="O330" s="53"/>
      <c r="P330" s="53"/>
      <c r="Q330" s="53"/>
      <c r="R330" s="53"/>
      <c r="S330" s="53"/>
      <c r="T330" s="53"/>
      <c r="U330" s="53"/>
      <c r="V330" s="53"/>
      <c r="W330" s="53"/>
    </row>
    <row r="331" spans="1:23" ht="12.75" customHeight="1">
      <c r="A331" s="53"/>
      <c r="B331" s="96"/>
      <c r="C331" s="61"/>
      <c r="D331" s="61"/>
      <c r="E331" s="3" t="s">
        <v>22</v>
      </c>
      <c r="F331" s="8">
        <f t="shared" ref="F331:K331" si="390">F336</f>
        <v>11497556.9</v>
      </c>
      <c r="G331" s="8">
        <f t="shared" si="390"/>
        <v>11497556.9</v>
      </c>
      <c r="H331" s="8">
        <f t="shared" si="386"/>
        <v>4354362.5</v>
      </c>
      <c r="I331" s="8">
        <f t="shared" si="386"/>
        <v>4354362.5</v>
      </c>
      <c r="J331" s="8">
        <f t="shared" si="390"/>
        <v>4125044.4</v>
      </c>
      <c r="K331" s="8">
        <f t="shared" si="390"/>
        <v>4125044.4</v>
      </c>
      <c r="L331" s="8">
        <f t="shared" ref="L331:M331" si="391">L336</f>
        <v>3018150</v>
      </c>
      <c r="M331" s="8">
        <f t="shared" si="391"/>
        <v>3018150</v>
      </c>
      <c r="N331" s="53"/>
      <c r="O331" s="53"/>
      <c r="P331" s="53"/>
      <c r="Q331" s="53"/>
      <c r="R331" s="53"/>
      <c r="S331" s="53"/>
      <c r="T331" s="53"/>
      <c r="U331" s="53"/>
      <c r="V331" s="53"/>
      <c r="W331" s="53"/>
    </row>
    <row r="332" spans="1:23" ht="12.75" customHeight="1">
      <c r="A332" s="53"/>
      <c r="B332" s="96"/>
      <c r="C332" s="61"/>
      <c r="D332" s="61"/>
      <c r="E332" s="3" t="s">
        <v>23</v>
      </c>
      <c r="F332" s="8">
        <f t="shared" ref="F332:K332" si="392">F337</f>
        <v>0</v>
      </c>
      <c r="G332" s="8">
        <f t="shared" si="392"/>
        <v>0</v>
      </c>
      <c r="H332" s="8">
        <f t="shared" si="386"/>
        <v>0</v>
      </c>
      <c r="I332" s="8">
        <f t="shared" si="386"/>
        <v>0</v>
      </c>
      <c r="J332" s="8">
        <f t="shared" si="392"/>
        <v>0</v>
      </c>
      <c r="K332" s="8">
        <f t="shared" si="392"/>
        <v>0</v>
      </c>
      <c r="L332" s="8">
        <f t="shared" ref="L332:M332" si="393">L337</f>
        <v>0</v>
      </c>
      <c r="M332" s="8">
        <f t="shared" si="393"/>
        <v>0</v>
      </c>
      <c r="N332" s="53"/>
      <c r="O332" s="53"/>
      <c r="P332" s="53"/>
      <c r="Q332" s="53"/>
      <c r="R332" s="53"/>
      <c r="S332" s="53"/>
      <c r="T332" s="53"/>
      <c r="U332" s="53"/>
      <c r="V332" s="53"/>
      <c r="W332" s="53"/>
    </row>
    <row r="333" spans="1:23" ht="12.75" customHeight="1">
      <c r="A333" s="54"/>
      <c r="B333" s="97"/>
      <c r="C333" s="68"/>
      <c r="D333" s="68"/>
      <c r="E333" s="3" t="s">
        <v>24</v>
      </c>
      <c r="F333" s="8">
        <f t="shared" ref="F333:K333" si="394">F338</f>
        <v>0</v>
      </c>
      <c r="G333" s="8">
        <f t="shared" si="394"/>
        <v>0</v>
      </c>
      <c r="H333" s="8">
        <f t="shared" si="386"/>
        <v>0</v>
      </c>
      <c r="I333" s="8">
        <f t="shared" si="386"/>
        <v>0</v>
      </c>
      <c r="J333" s="8">
        <f t="shared" si="394"/>
        <v>0</v>
      </c>
      <c r="K333" s="8">
        <f t="shared" si="394"/>
        <v>0</v>
      </c>
      <c r="L333" s="8">
        <f t="shared" ref="L333:M333" si="395">L338</f>
        <v>0</v>
      </c>
      <c r="M333" s="8">
        <f t="shared" si="395"/>
        <v>0</v>
      </c>
      <c r="N333" s="54"/>
      <c r="O333" s="54"/>
      <c r="P333" s="54"/>
      <c r="Q333" s="54"/>
      <c r="R333" s="54"/>
      <c r="S333" s="54"/>
      <c r="T333" s="54"/>
      <c r="U333" s="54"/>
      <c r="V333" s="54"/>
      <c r="W333" s="54"/>
    </row>
    <row r="334" spans="1:23" ht="10.5" customHeight="1">
      <c r="A334" s="52" t="s">
        <v>41</v>
      </c>
      <c r="B334" s="92" t="s">
        <v>150</v>
      </c>
      <c r="C334" s="60" t="s">
        <v>9</v>
      </c>
      <c r="D334" s="60" t="s">
        <v>9</v>
      </c>
      <c r="E334" s="13" t="s">
        <v>19</v>
      </c>
      <c r="F334" s="8">
        <f t="shared" ref="F334:K334" si="396">F335+F336+F337+F338</f>
        <v>14613092.130000001</v>
      </c>
      <c r="G334" s="8">
        <f t="shared" si="396"/>
        <v>12497631.49</v>
      </c>
      <c r="H334" s="8">
        <f>H335+H336+H337+H338</f>
        <v>4673339.49</v>
      </c>
      <c r="I334" s="8">
        <f>I335+I336+I337+I338</f>
        <v>4673339.49</v>
      </c>
      <c r="J334" s="8">
        <f t="shared" si="396"/>
        <v>4488052</v>
      </c>
      <c r="K334" s="8">
        <f t="shared" si="396"/>
        <v>4488052</v>
      </c>
      <c r="L334" s="8">
        <f t="shared" ref="L334:M334" si="397">L335+L336+L337+L338</f>
        <v>5451700.6400000006</v>
      </c>
      <c r="M334" s="8">
        <f t="shared" si="397"/>
        <v>3336240</v>
      </c>
      <c r="N334" s="52" t="s">
        <v>9</v>
      </c>
      <c r="O334" s="52" t="s">
        <v>9</v>
      </c>
      <c r="P334" s="52" t="s">
        <v>9</v>
      </c>
      <c r="Q334" s="52" t="s">
        <v>9</v>
      </c>
      <c r="R334" s="52" t="s">
        <v>9</v>
      </c>
      <c r="S334" s="52" t="s">
        <v>9</v>
      </c>
      <c r="T334" s="52" t="s">
        <v>9</v>
      </c>
      <c r="U334" s="52" t="s">
        <v>9</v>
      </c>
      <c r="V334" s="52" t="s">
        <v>9</v>
      </c>
      <c r="W334" s="52" t="s">
        <v>9</v>
      </c>
    </row>
    <row r="335" spans="1:23" ht="10.5" customHeight="1">
      <c r="A335" s="53"/>
      <c r="B335" s="93"/>
      <c r="C335" s="61"/>
      <c r="D335" s="61"/>
      <c r="E335" s="3" t="s">
        <v>21</v>
      </c>
      <c r="F335" s="8">
        <f>F340+F345+F350</f>
        <v>3115535.2300000004</v>
      </c>
      <c r="G335" s="8">
        <f t="shared" ref="G335:K335" si="398">G340+G345+G350</f>
        <v>1000074.5899999999</v>
      </c>
      <c r="H335" s="8">
        <f t="shared" ref="H335:I338" si="399">H340+H345+H350</f>
        <v>318976.99</v>
      </c>
      <c r="I335" s="8">
        <f t="shared" si="399"/>
        <v>318976.99</v>
      </c>
      <c r="J335" s="8">
        <f t="shared" si="398"/>
        <v>363007.6</v>
      </c>
      <c r="K335" s="8">
        <f t="shared" si="398"/>
        <v>363007.6</v>
      </c>
      <c r="L335" s="8">
        <f t="shared" ref="L335:M335" si="400">L340+L345+L350</f>
        <v>2433550.64</v>
      </c>
      <c r="M335" s="8">
        <f t="shared" si="400"/>
        <v>318090</v>
      </c>
      <c r="N335" s="53"/>
      <c r="O335" s="53"/>
      <c r="P335" s="53"/>
      <c r="Q335" s="53"/>
      <c r="R335" s="53"/>
      <c r="S335" s="53"/>
      <c r="T335" s="53"/>
      <c r="U335" s="53"/>
      <c r="V335" s="53"/>
      <c r="W335" s="53"/>
    </row>
    <row r="336" spans="1:23" ht="10.5" customHeight="1">
      <c r="A336" s="53"/>
      <c r="B336" s="93"/>
      <c r="C336" s="61"/>
      <c r="D336" s="61"/>
      <c r="E336" s="3" t="s">
        <v>22</v>
      </c>
      <c r="F336" s="8">
        <f t="shared" ref="F336:K338" si="401">F341+F346+F351</f>
        <v>11497556.9</v>
      </c>
      <c r="G336" s="8">
        <f t="shared" si="401"/>
        <v>11497556.9</v>
      </c>
      <c r="H336" s="8">
        <f t="shared" si="399"/>
        <v>4354362.5</v>
      </c>
      <c r="I336" s="8">
        <f t="shared" si="399"/>
        <v>4354362.5</v>
      </c>
      <c r="J336" s="8">
        <f t="shared" si="401"/>
        <v>4125044.4</v>
      </c>
      <c r="K336" s="8">
        <f t="shared" si="401"/>
        <v>4125044.4</v>
      </c>
      <c r="L336" s="8">
        <f t="shared" ref="L336:M336" si="402">L341+L346+L351</f>
        <v>3018150</v>
      </c>
      <c r="M336" s="8">
        <f t="shared" si="402"/>
        <v>3018150</v>
      </c>
      <c r="N336" s="53"/>
      <c r="O336" s="53"/>
      <c r="P336" s="53"/>
      <c r="Q336" s="53"/>
      <c r="R336" s="53"/>
      <c r="S336" s="53"/>
      <c r="T336" s="53"/>
      <c r="U336" s="53"/>
      <c r="V336" s="53"/>
      <c r="W336" s="53"/>
    </row>
    <row r="337" spans="1:23" ht="10.5" customHeight="1">
      <c r="A337" s="53"/>
      <c r="B337" s="93"/>
      <c r="C337" s="61"/>
      <c r="D337" s="61"/>
      <c r="E337" s="3" t="s">
        <v>23</v>
      </c>
      <c r="F337" s="8">
        <f t="shared" si="401"/>
        <v>0</v>
      </c>
      <c r="G337" s="8">
        <f t="shared" si="401"/>
        <v>0</v>
      </c>
      <c r="H337" s="8">
        <f t="shared" si="399"/>
        <v>0</v>
      </c>
      <c r="I337" s="8">
        <f t="shared" si="399"/>
        <v>0</v>
      </c>
      <c r="J337" s="8">
        <f t="shared" si="401"/>
        <v>0</v>
      </c>
      <c r="K337" s="8">
        <f t="shared" si="401"/>
        <v>0</v>
      </c>
      <c r="L337" s="8">
        <f t="shared" ref="L337:M337" si="403">L342+L347+L352</f>
        <v>0</v>
      </c>
      <c r="M337" s="8">
        <f t="shared" si="403"/>
        <v>0</v>
      </c>
      <c r="N337" s="53"/>
      <c r="O337" s="53"/>
      <c r="P337" s="53"/>
      <c r="Q337" s="53"/>
      <c r="R337" s="53"/>
      <c r="S337" s="53"/>
      <c r="T337" s="53"/>
      <c r="U337" s="53"/>
      <c r="V337" s="53"/>
      <c r="W337" s="53"/>
    </row>
    <row r="338" spans="1:23" ht="10.5" customHeight="1">
      <c r="A338" s="54"/>
      <c r="B338" s="94"/>
      <c r="C338" s="68"/>
      <c r="D338" s="68"/>
      <c r="E338" s="3" t="s">
        <v>24</v>
      </c>
      <c r="F338" s="8">
        <f t="shared" si="401"/>
        <v>0</v>
      </c>
      <c r="G338" s="8">
        <f t="shared" si="401"/>
        <v>0</v>
      </c>
      <c r="H338" s="8">
        <f t="shared" si="399"/>
        <v>0</v>
      </c>
      <c r="I338" s="8">
        <f t="shared" si="399"/>
        <v>0</v>
      </c>
      <c r="J338" s="8">
        <f t="shared" si="401"/>
        <v>0</v>
      </c>
      <c r="K338" s="8">
        <f t="shared" si="401"/>
        <v>0</v>
      </c>
      <c r="L338" s="8">
        <f t="shared" ref="L338:M338" si="404">L343+L348+L353</f>
        <v>0</v>
      </c>
      <c r="M338" s="8">
        <f t="shared" si="404"/>
        <v>0</v>
      </c>
      <c r="N338" s="54"/>
      <c r="O338" s="54"/>
      <c r="P338" s="54"/>
      <c r="Q338" s="54"/>
      <c r="R338" s="54"/>
      <c r="S338" s="54"/>
      <c r="T338" s="54"/>
      <c r="U338" s="54"/>
      <c r="V338" s="54"/>
      <c r="W338" s="54"/>
    </row>
    <row r="339" spans="1:23" ht="25.5" customHeight="1">
      <c r="A339" s="62" t="s">
        <v>43</v>
      </c>
      <c r="B339" s="83" t="s">
        <v>151</v>
      </c>
      <c r="C339" s="60" t="s">
        <v>200</v>
      </c>
      <c r="D339" s="86" t="s">
        <v>223</v>
      </c>
      <c r="E339" s="7" t="s">
        <v>19</v>
      </c>
      <c r="F339" s="8">
        <f>F340+F341+F342+F343</f>
        <v>6108628.5300000003</v>
      </c>
      <c r="G339" s="8">
        <f t="shared" ref="G339:K339" si="405">G340+G341+G342+G343</f>
        <v>3993167.8899999997</v>
      </c>
      <c r="H339" s="9">
        <f>H340+H341+H342+H343</f>
        <v>3688027.89</v>
      </c>
      <c r="I339" s="9">
        <f>I340+I341+I342+I343</f>
        <v>3688027.89</v>
      </c>
      <c r="J339" s="9">
        <f t="shared" si="405"/>
        <v>145900</v>
      </c>
      <c r="K339" s="9">
        <f t="shared" si="405"/>
        <v>145900</v>
      </c>
      <c r="L339" s="9">
        <f t="shared" ref="L339:M339" si="406">L340+L341+L342+L343</f>
        <v>2274700.64</v>
      </c>
      <c r="M339" s="9">
        <f t="shared" si="406"/>
        <v>159240</v>
      </c>
      <c r="N339" s="72" t="s">
        <v>158</v>
      </c>
      <c r="O339" s="60" t="s">
        <v>159</v>
      </c>
      <c r="P339" s="52">
        <f>R339+T339+V339</f>
        <v>5</v>
      </c>
      <c r="Q339" s="52">
        <f>S339+U339+W339</f>
        <v>6</v>
      </c>
      <c r="R339" s="52">
        <v>1</v>
      </c>
      <c r="S339" s="52">
        <v>6</v>
      </c>
      <c r="T339" s="52">
        <v>3</v>
      </c>
      <c r="U339" s="52">
        <v>0</v>
      </c>
      <c r="V339" s="52">
        <v>1</v>
      </c>
      <c r="W339" s="52">
        <v>0</v>
      </c>
    </row>
    <row r="340" spans="1:23" ht="23.25" customHeight="1">
      <c r="A340" s="63"/>
      <c r="B340" s="84"/>
      <c r="C340" s="61"/>
      <c r="D340" s="87"/>
      <c r="E340" s="3" t="s">
        <v>21</v>
      </c>
      <c r="F340" s="8">
        <f>H340+J340+L340</f>
        <v>2690312.0500000003</v>
      </c>
      <c r="G340" s="8">
        <f>I340+K340+M340</f>
        <v>574851.40999999992</v>
      </c>
      <c r="H340" s="9">
        <v>269711.40999999997</v>
      </c>
      <c r="I340" s="9">
        <v>269711.40999999997</v>
      </c>
      <c r="J340" s="9">
        <v>145900</v>
      </c>
      <c r="K340" s="9">
        <v>145900</v>
      </c>
      <c r="L340" s="9">
        <v>2274700.64</v>
      </c>
      <c r="M340" s="9">
        <v>159240</v>
      </c>
      <c r="N340" s="73"/>
      <c r="O340" s="61"/>
      <c r="P340" s="53"/>
      <c r="Q340" s="53"/>
      <c r="R340" s="53"/>
      <c r="S340" s="53"/>
      <c r="T340" s="53"/>
      <c r="U340" s="53"/>
      <c r="V340" s="53"/>
      <c r="W340" s="53"/>
    </row>
    <row r="341" spans="1:23" ht="22.5" customHeight="1">
      <c r="A341" s="63"/>
      <c r="B341" s="84"/>
      <c r="C341" s="61"/>
      <c r="D341" s="87"/>
      <c r="E341" s="3" t="s">
        <v>22</v>
      </c>
      <c r="F341" s="8">
        <f t="shared" ref="F341:F343" si="407">H341+J341+L341</f>
        <v>3418316.48</v>
      </c>
      <c r="G341" s="8">
        <f t="shared" ref="G341:G343" si="408">I341+K341+M341</f>
        <v>3418316.48</v>
      </c>
      <c r="H341" s="9">
        <v>3418316.48</v>
      </c>
      <c r="I341" s="9">
        <v>3418316.48</v>
      </c>
      <c r="J341" s="9">
        <v>0</v>
      </c>
      <c r="K341" s="9">
        <v>0</v>
      </c>
      <c r="L341" s="9">
        <v>0</v>
      </c>
      <c r="M341" s="9">
        <v>0</v>
      </c>
      <c r="N341" s="73"/>
      <c r="O341" s="61"/>
      <c r="P341" s="53"/>
      <c r="Q341" s="53"/>
      <c r="R341" s="53"/>
      <c r="S341" s="53"/>
      <c r="T341" s="53"/>
      <c r="U341" s="53"/>
      <c r="V341" s="53"/>
      <c r="W341" s="53"/>
    </row>
    <row r="342" spans="1:23" ht="19.5" customHeight="1">
      <c r="A342" s="63"/>
      <c r="B342" s="84"/>
      <c r="C342" s="61"/>
      <c r="D342" s="87"/>
      <c r="E342" s="3" t="s">
        <v>23</v>
      </c>
      <c r="F342" s="8">
        <f t="shared" si="407"/>
        <v>0</v>
      </c>
      <c r="G342" s="8">
        <f t="shared" si="408"/>
        <v>0</v>
      </c>
      <c r="H342" s="9">
        <v>0</v>
      </c>
      <c r="I342" s="9">
        <v>0</v>
      </c>
      <c r="J342" s="9">
        <v>0</v>
      </c>
      <c r="K342" s="9">
        <v>0</v>
      </c>
      <c r="L342" s="9">
        <v>0</v>
      </c>
      <c r="M342" s="9">
        <v>0</v>
      </c>
      <c r="N342" s="73"/>
      <c r="O342" s="61"/>
      <c r="P342" s="53"/>
      <c r="Q342" s="53"/>
      <c r="R342" s="53"/>
      <c r="S342" s="53"/>
      <c r="T342" s="53"/>
      <c r="U342" s="53"/>
      <c r="V342" s="53"/>
      <c r="W342" s="53"/>
    </row>
    <row r="343" spans="1:23" ht="15.75" customHeight="1">
      <c r="A343" s="64"/>
      <c r="B343" s="85"/>
      <c r="C343" s="68"/>
      <c r="D343" s="88"/>
      <c r="E343" s="3" t="s">
        <v>24</v>
      </c>
      <c r="F343" s="8">
        <f t="shared" si="407"/>
        <v>0</v>
      </c>
      <c r="G343" s="8">
        <f t="shared" si="408"/>
        <v>0</v>
      </c>
      <c r="H343" s="9">
        <v>0</v>
      </c>
      <c r="I343" s="9">
        <v>0</v>
      </c>
      <c r="J343" s="9">
        <v>0</v>
      </c>
      <c r="K343" s="9">
        <v>0</v>
      </c>
      <c r="L343" s="9">
        <v>0</v>
      </c>
      <c r="M343" s="9">
        <v>0</v>
      </c>
      <c r="N343" s="74"/>
      <c r="O343" s="68"/>
      <c r="P343" s="54"/>
      <c r="Q343" s="54"/>
      <c r="R343" s="54"/>
      <c r="S343" s="54"/>
      <c r="T343" s="54"/>
      <c r="U343" s="54"/>
      <c r="V343" s="54"/>
      <c r="W343" s="54"/>
    </row>
    <row r="344" spans="1:23" ht="34.5" customHeight="1">
      <c r="A344" s="62" t="s">
        <v>42</v>
      </c>
      <c r="B344" s="83" t="s">
        <v>198</v>
      </c>
      <c r="C344" s="60" t="s">
        <v>200</v>
      </c>
      <c r="D344" s="86" t="s">
        <v>224</v>
      </c>
      <c r="E344" s="7" t="s">
        <v>19</v>
      </c>
      <c r="F344" s="8">
        <f>F345+F346+F347+F348</f>
        <v>985311.6</v>
      </c>
      <c r="G344" s="8">
        <f t="shared" ref="G344:K344" si="409">G345+G346+G347+G348</f>
        <v>985311.6</v>
      </c>
      <c r="H344" s="9">
        <f>H345+H346+H347+H348</f>
        <v>985311.6</v>
      </c>
      <c r="I344" s="9">
        <f>I345+I346+I347+I348</f>
        <v>985311.6</v>
      </c>
      <c r="J344" s="9">
        <f t="shared" si="409"/>
        <v>0</v>
      </c>
      <c r="K344" s="9">
        <f t="shared" si="409"/>
        <v>0</v>
      </c>
      <c r="L344" s="9">
        <f t="shared" ref="L344:M344" si="410">L345+L346+L347+L348</f>
        <v>0</v>
      </c>
      <c r="M344" s="9">
        <f t="shared" si="410"/>
        <v>0</v>
      </c>
      <c r="N344" s="72" t="s">
        <v>160</v>
      </c>
      <c r="O344" s="60" t="s">
        <v>44</v>
      </c>
      <c r="P344" s="52">
        <f t="shared" ref="P344" si="411">R344+T344+V344</f>
        <v>1</v>
      </c>
      <c r="Q344" s="52">
        <f t="shared" ref="Q344" si="412">S344+U344+W344</f>
        <v>1</v>
      </c>
      <c r="R344" s="52">
        <v>1</v>
      </c>
      <c r="S344" s="52">
        <v>1</v>
      </c>
      <c r="T344" s="52">
        <v>0</v>
      </c>
      <c r="U344" s="52">
        <v>0</v>
      </c>
      <c r="V344" s="52">
        <v>0</v>
      </c>
      <c r="W344" s="52">
        <v>0</v>
      </c>
    </row>
    <row r="345" spans="1:23" ht="29.25" customHeight="1">
      <c r="A345" s="63"/>
      <c r="B345" s="84"/>
      <c r="C345" s="61"/>
      <c r="D345" s="87"/>
      <c r="E345" s="3" t="s">
        <v>21</v>
      </c>
      <c r="F345" s="8">
        <f>H345+J345+L345</f>
        <v>49265.58</v>
      </c>
      <c r="G345" s="8">
        <f>I345+K345+M345</f>
        <v>49265.58</v>
      </c>
      <c r="H345" s="9">
        <v>49265.58</v>
      </c>
      <c r="I345" s="9">
        <v>49265.58</v>
      </c>
      <c r="J345" s="9">
        <v>0</v>
      </c>
      <c r="K345" s="9">
        <v>0</v>
      </c>
      <c r="L345" s="9">
        <v>0</v>
      </c>
      <c r="M345" s="9">
        <v>0</v>
      </c>
      <c r="N345" s="73"/>
      <c r="O345" s="61"/>
      <c r="P345" s="53"/>
      <c r="Q345" s="53"/>
      <c r="R345" s="53"/>
      <c r="S345" s="53"/>
      <c r="T345" s="53"/>
      <c r="U345" s="53"/>
      <c r="V345" s="53"/>
      <c r="W345" s="53"/>
    </row>
    <row r="346" spans="1:23" ht="24" customHeight="1">
      <c r="A346" s="63"/>
      <c r="B346" s="84"/>
      <c r="C346" s="61"/>
      <c r="D346" s="87"/>
      <c r="E346" s="3" t="s">
        <v>22</v>
      </c>
      <c r="F346" s="8">
        <f t="shared" ref="F346:F348" si="413">H346+J346+L346</f>
        <v>936046.02</v>
      </c>
      <c r="G346" s="8">
        <f t="shared" ref="G346:G348" si="414">I346+K346+M346</f>
        <v>936046.02</v>
      </c>
      <c r="H346" s="9">
        <v>936046.02</v>
      </c>
      <c r="I346" s="9">
        <v>936046.02</v>
      </c>
      <c r="J346" s="9">
        <v>0</v>
      </c>
      <c r="K346" s="9">
        <v>0</v>
      </c>
      <c r="L346" s="9">
        <v>0</v>
      </c>
      <c r="M346" s="9">
        <v>0</v>
      </c>
      <c r="N346" s="73"/>
      <c r="O346" s="61"/>
      <c r="P346" s="53"/>
      <c r="Q346" s="53"/>
      <c r="R346" s="53"/>
      <c r="S346" s="53"/>
      <c r="T346" s="53"/>
      <c r="U346" s="53"/>
      <c r="V346" s="53"/>
      <c r="W346" s="53"/>
    </row>
    <row r="347" spans="1:23" ht="26.25" customHeight="1">
      <c r="A347" s="63"/>
      <c r="B347" s="84"/>
      <c r="C347" s="61"/>
      <c r="D347" s="87"/>
      <c r="E347" s="3" t="s">
        <v>23</v>
      </c>
      <c r="F347" s="8">
        <f t="shared" si="413"/>
        <v>0</v>
      </c>
      <c r="G347" s="8">
        <f t="shared" si="414"/>
        <v>0</v>
      </c>
      <c r="H347" s="9">
        <v>0</v>
      </c>
      <c r="I347" s="9">
        <v>0</v>
      </c>
      <c r="J347" s="9">
        <v>0</v>
      </c>
      <c r="K347" s="9">
        <v>0</v>
      </c>
      <c r="L347" s="9">
        <v>0</v>
      </c>
      <c r="M347" s="9">
        <v>0</v>
      </c>
      <c r="N347" s="73"/>
      <c r="O347" s="61"/>
      <c r="P347" s="53"/>
      <c r="Q347" s="53"/>
      <c r="R347" s="53"/>
      <c r="S347" s="53"/>
      <c r="T347" s="53"/>
      <c r="U347" s="53"/>
      <c r="V347" s="53"/>
      <c r="W347" s="53"/>
    </row>
    <row r="348" spans="1:23" ht="30.75" customHeight="1">
      <c r="A348" s="64"/>
      <c r="B348" s="85"/>
      <c r="C348" s="68"/>
      <c r="D348" s="88"/>
      <c r="E348" s="3" t="s">
        <v>24</v>
      </c>
      <c r="F348" s="8">
        <f t="shared" si="413"/>
        <v>0</v>
      </c>
      <c r="G348" s="8">
        <f t="shared" si="414"/>
        <v>0</v>
      </c>
      <c r="H348" s="9">
        <v>0</v>
      </c>
      <c r="I348" s="9">
        <v>0</v>
      </c>
      <c r="J348" s="9">
        <v>0</v>
      </c>
      <c r="K348" s="9">
        <v>0</v>
      </c>
      <c r="L348" s="9">
        <v>0</v>
      </c>
      <c r="M348" s="9">
        <v>0</v>
      </c>
      <c r="N348" s="74"/>
      <c r="O348" s="68"/>
      <c r="P348" s="54"/>
      <c r="Q348" s="54"/>
      <c r="R348" s="54"/>
      <c r="S348" s="54"/>
      <c r="T348" s="54"/>
      <c r="U348" s="54"/>
      <c r="V348" s="54"/>
      <c r="W348" s="54"/>
    </row>
    <row r="349" spans="1:23" ht="30" customHeight="1">
      <c r="A349" s="62" t="s">
        <v>60</v>
      </c>
      <c r="B349" s="83" t="s">
        <v>152</v>
      </c>
      <c r="C349" s="60" t="s">
        <v>200</v>
      </c>
      <c r="D349" s="86" t="s">
        <v>225</v>
      </c>
      <c r="E349" s="7" t="s">
        <v>19</v>
      </c>
      <c r="F349" s="8">
        <f>F350+F351+F352+F353</f>
        <v>7519152</v>
      </c>
      <c r="G349" s="8">
        <f t="shared" ref="G349:K349" si="415">G350+G351+G352+G353</f>
        <v>7519152</v>
      </c>
      <c r="H349" s="9">
        <f>H350+H351+H352+H353</f>
        <v>0</v>
      </c>
      <c r="I349" s="9">
        <f>I350+I351+I352+I353</f>
        <v>0</v>
      </c>
      <c r="J349" s="9">
        <f t="shared" si="415"/>
        <v>4342152</v>
      </c>
      <c r="K349" s="9">
        <f t="shared" si="415"/>
        <v>4342152</v>
      </c>
      <c r="L349" s="9">
        <f t="shared" ref="L349:M349" si="416">L350+L351+L352+L353</f>
        <v>3177000</v>
      </c>
      <c r="M349" s="9">
        <f t="shared" si="416"/>
        <v>3177000</v>
      </c>
      <c r="N349" s="72" t="s">
        <v>158</v>
      </c>
      <c r="O349" s="60" t="s">
        <v>159</v>
      </c>
      <c r="P349" s="52">
        <f t="shared" ref="P349" si="417">R349+T349+V349</f>
        <v>5</v>
      </c>
      <c r="Q349" s="52">
        <f t="shared" ref="Q349" si="418">S349+U349+W349</f>
        <v>5</v>
      </c>
      <c r="R349" s="52">
        <v>0</v>
      </c>
      <c r="S349" s="52">
        <v>0</v>
      </c>
      <c r="T349" s="52">
        <v>3</v>
      </c>
      <c r="U349" s="52">
        <v>3</v>
      </c>
      <c r="V349" s="52">
        <v>2</v>
      </c>
      <c r="W349" s="52">
        <v>2</v>
      </c>
    </row>
    <row r="350" spans="1:23" ht="27.75" customHeight="1">
      <c r="A350" s="63"/>
      <c r="B350" s="84"/>
      <c r="C350" s="61"/>
      <c r="D350" s="87"/>
      <c r="E350" s="3" t="s">
        <v>21</v>
      </c>
      <c r="F350" s="8">
        <f>H350+J350+L350</f>
        <v>375957.6</v>
      </c>
      <c r="G350" s="8">
        <f>I350+K350+M350</f>
        <v>375957.6</v>
      </c>
      <c r="H350" s="9">
        <v>0</v>
      </c>
      <c r="I350" s="9">
        <v>0</v>
      </c>
      <c r="J350" s="9">
        <v>217107.6</v>
      </c>
      <c r="K350" s="9">
        <v>217107.6</v>
      </c>
      <c r="L350" s="9">
        <v>158850</v>
      </c>
      <c r="M350" s="9">
        <v>158850</v>
      </c>
      <c r="N350" s="73"/>
      <c r="O350" s="61"/>
      <c r="P350" s="53"/>
      <c r="Q350" s="53"/>
      <c r="R350" s="53"/>
      <c r="S350" s="53"/>
      <c r="T350" s="53"/>
      <c r="U350" s="53"/>
      <c r="V350" s="53"/>
      <c r="W350" s="53"/>
    </row>
    <row r="351" spans="1:23" ht="33" customHeight="1">
      <c r="A351" s="63"/>
      <c r="B351" s="84"/>
      <c r="C351" s="61"/>
      <c r="D351" s="87"/>
      <c r="E351" s="3" t="s">
        <v>22</v>
      </c>
      <c r="F351" s="8">
        <f t="shared" ref="F351:F353" si="419">H351+J351+L351</f>
        <v>7143194.4000000004</v>
      </c>
      <c r="G351" s="8">
        <f t="shared" ref="G351:G353" si="420">I351+K351+M351</f>
        <v>7143194.4000000004</v>
      </c>
      <c r="H351" s="9">
        <v>0</v>
      </c>
      <c r="I351" s="9">
        <v>0</v>
      </c>
      <c r="J351" s="9">
        <v>4125044.4</v>
      </c>
      <c r="K351" s="9">
        <v>4125044.4</v>
      </c>
      <c r="L351" s="9">
        <v>3018150</v>
      </c>
      <c r="M351" s="9">
        <v>3018150</v>
      </c>
      <c r="N351" s="73"/>
      <c r="O351" s="61"/>
      <c r="P351" s="53"/>
      <c r="Q351" s="53"/>
      <c r="R351" s="53"/>
      <c r="S351" s="53"/>
      <c r="T351" s="53"/>
      <c r="U351" s="53"/>
      <c r="V351" s="53"/>
      <c r="W351" s="53"/>
    </row>
    <row r="352" spans="1:23" ht="25.5" customHeight="1">
      <c r="A352" s="63"/>
      <c r="B352" s="84"/>
      <c r="C352" s="61"/>
      <c r="D352" s="87"/>
      <c r="E352" s="3" t="s">
        <v>23</v>
      </c>
      <c r="F352" s="8">
        <f t="shared" si="419"/>
        <v>0</v>
      </c>
      <c r="G352" s="8">
        <f t="shared" si="420"/>
        <v>0</v>
      </c>
      <c r="H352" s="9">
        <v>0</v>
      </c>
      <c r="I352" s="9">
        <v>0</v>
      </c>
      <c r="J352" s="9">
        <v>0</v>
      </c>
      <c r="K352" s="9">
        <v>0</v>
      </c>
      <c r="L352" s="9">
        <v>0</v>
      </c>
      <c r="M352" s="9">
        <v>0</v>
      </c>
      <c r="N352" s="73"/>
      <c r="O352" s="61"/>
      <c r="P352" s="53"/>
      <c r="Q352" s="53"/>
      <c r="R352" s="53"/>
      <c r="S352" s="53"/>
      <c r="T352" s="53"/>
      <c r="U352" s="53"/>
      <c r="V352" s="53"/>
      <c r="W352" s="53"/>
    </row>
    <row r="353" spans="1:23" ht="15" customHeight="1">
      <c r="A353" s="64"/>
      <c r="B353" s="85"/>
      <c r="C353" s="68"/>
      <c r="D353" s="88"/>
      <c r="E353" s="3" t="s">
        <v>24</v>
      </c>
      <c r="F353" s="8">
        <f t="shared" si="419"/>
        <v>0</v>
      </c>
      <c r="G353" s="8">
        <f t="shared" si="420"/>
        <v>0</v>
      </c>
      <c r="H353" s="9">
        <v>0</v>
      </c>
      <c r="I353" s="9">
        <v>0</v>
      </c>
      <c r="J353" s="9">
        <v>0</v>
      </c>
      <c r="K353" s="9">
        <v>0</v>
      </c>
      <c r="L353" s="9">
        <v>0</v>
      </c>
      <c r="M353" s="9">
        <v>0</v>
      </c>
      <c r="N353" s="74"/>
      <c r="O353" s="68"/>
      <c r="P353" s="54"/>
      <c r="Q353" s="54"/>
      <c r="R353" s="54"/>
      <c r="S353" s="54"/>
      <c r="T353" s="54"/>
      <c r="U353" s="54"/>
      <c r="V353" s="54"/>
      <c r="W353" s="54"/>
    </row>
    <row r="354" spans="1:23" ht="15" customHeight="1">
      <c r="A354" s="101" t="s">
        <v>153</v>
      </c>
      <c r="B354" s="102"/>
      <c r="C354" s="52" t="s">
        <v>9</v>
      </c>
      <c r="D354" s="52" t="s">
        <v>9</v>
      </c>
      <c r="E354" s="10" t="s">
        <v>8</v>
      </c>
      <c r="F354" s="8">
        <f>F329+F309</f>
        <v>21898850.420000002</v>
      </c>
      <c r="G354" s="8">
        <f t="shared" ref="G354:K354" si="421">G329+G309</f>
        <v>19783389.780000001</v>
      </c>
      <c r="H354" s="8">
        <f t="shared" ref="H354:I358" si="422">H329+H309</f>
        <v>4955427.6500000004</v>
      </c>
      <c r="I354" s="8">
        <f t="shared" si="422"/>
        <v>4955427.6500000004</v>
      </c>
      <c r="J354" s="8">
        <f t="shared" si="421"/>
        <v>7611019.5099999998</v>
      </c>
      <c r="K354" s="8">
        <f t="shared" si="421"/>
        <v>7611019.5099999998</v>
      </c>
      <c r="L354" s="8">
        <f t="shared" ref="L354:M354" si="423">L329+L309</f>
        <v>9332403.2600000016</v>
      </c>
      <c r="M354" s="8">
        <f t="shared" si="423"/>
        <v>7216942.6200000001</v>
      </c>
      <c r="N354" s="60" t="s">
        <v>9</v>
      </c>
      <c r="O354" s="52" t="s">
        <v>9</v>
      </c>
      <c r="P354" s="52" t="s">
        <v>9</v>
      </c>
      <c r="Q354" s="52" t="s">
        <v>9</v>
      </c>
      <c r="R354" s="52" t="s">
        <v>9</v>
      </c>
      <c r="S354" s="52" t="s">
        <v>9</v>
      </c>
      <c r="T354" s="52" t="s">
        <v>9</v>
      </c>
      <c r="U354" s="52" t="s">
        <v>9</v>
      </c>
      <c r="V354" s="52" t="s">
        <v>9</v>
      </c>
      <c r="W354" s="52" t="s">
        <v>9</v>
      </c>
    </row>
    <row r="355" spans="1:23" ht="15" customHeight="1">
      <c r="A355" s="103"/>
      <c r="B355" s="104"/>
      <c r="C355" s="53"/>
      <c r="D355" s="53"/>
      <c r="E355" s="3" t="s">
        <v>21</v>
      </c>
      <c r="F355" s="8">
        <f t="shared" ref="F355:K355" si="424">F330+F310</f>
        <v>3941539.95</v>
      </c>
      <c r="G355" s="8">
        <f t="shared" si="424"/>
        <v>1826079.3099999998</v>
      </c>
      <c r="H355" s="8">
        <f t="shared" si="422"/>
        <v>601065.14999999991</v>
      </c>
      <c r="I355" s="8">
        <f t="shared" si="422"/>
        <v>601065.14999999991</v>
      </c>
      <c r="J355" s="8">
        <f t="shared" si="424"/>
        <v>525615.98</v>
      </c>
      <c r="K355" s="8">
        <f t="shared" si="424"/>
        <v>525615.98</v>
      </c>
      <c r="L355" s="8">
        <f t="shared" ref="L355:M355" si="425">L330+L310</f>
        <v>2814858.8200000003</v>
      </c>
      <c r="M355" s="8">
        <f t="shared" si="425"/>
        <v>699398.17999999993</v>
      </c>
      <c r="N355" s="61"/>
      <c r="O355" s="53"/>
      <c r="P355" s="53"/>
      <c r="Q355" s="53"/>
      <c r="R355" s="53"/>
      <c r="S355" s="53"/>
      <c r="T355" s="53"/>
      <c r="U355" s="53"/>
      <c r="V355" s="53"/>
      <c r="W355" s="53"/>
    </row>
    <row r="356" spans="1:23" ht="15" customHeight="1">
      <c r="A356" s="103"/>
      <c r="B356" s="104"/>
      <c r="C356" s="53"/>
      <c r="D356" s="53"/>
      <c r="E356" s="3" t="s">
        <v>22</v>
      </c>
      <c r="F356" s="8">
        <f t="shared" ref="F356:K356" si="426">F331+F311</f>
        <v>17957310.469999999</v>
      </c>
      <c r="G356" s="8">
        <f t="shared" si="426"/>
        <v>17957310.469999999</v>
      </c>
      <c r="H356" s="8">
        <f t="shared" si="422"/>
        <v>4354362.5</v>
      </c>
      <c r="I356" s="8">
        <f t="shared" si="422"/>
        <v>4354362.5</v>
      </c>
      <c r="J356" s="8">
        <f t="shared" si="426"/>
        <v>7085403.5299999993</v>
      </c>
      <c r="K356" s="8">
        <f t="shared" si="426"/>
        <v>7085403.5299999993</v>
      </c>
      <c r="L356" s="8">
        <f t="shared" ref="L356:M356" si="427">L331+L311</f>
        <v>6517544.4399999995</v>
      </c>
      <c r="M356" s="8">
        <f t="shared" si="427"/>
        <v>6517544.4399999995</v>
      </c>
      <c r="N356" s="61"/>
      <c r="O356" s="53"/>
      <c r="P356" s="53"/>
      <c r="Q356" s="53"/>
      <c r="R356" s="53"/>
      <c r="S356" s="53"/>
      <c r="T356" s="53"/>
      <c r="U356" s="53"/>
      <c r="V356" s="53"/>
      <c r="W356" s="53"/>
    </row>
    <row r="357" spans="1:23" ht="15" customHeight="1">
      <c r="A357" s="103"/>
      <c r="B357" s="104"/>
      <c r="C357" s="53"/>
      <c r="D357" s="53"/>
      <c r="E357" s="11" t="s">
        <v>23</v>
      </c>
      <c r="F357" s="8">
        <f t="shared" ref="F357:K357" si="428">F332+F312</f>
        <v>0</v>
      </c>
      <c r="G357" s="8">
        <f t="shared" si="428"/>
        <v>0</v>
      </c>
      <c r="H357" s="8">
        <f t="shared" si="422"/>
        <v>0</v>
      </c>
      <c r="I357" s="8">
        <f t="shared" si="422"/>
        <v>0</v>
      </c>
      <c r="J357" s="8">
        <f t="shared" si="428"/>
        <v>0</v>
      </c>
      <c r="K357" s="8">
        <f t="shared" si="428"/>
        <v>0</v>
      </c>
      <c r="L357" s="8">
        <f t="shared" ref="L357:M357" si="429">L332+L312</f>
        <v>0</v>
      </c>
      <c r="M357" s="8">
        <f t="shared" si="429"/>
        <v>0</v>
      </c>
      <c r="N357" s="61"/>
      <c r="O357" s="53"/>
      <c r="P357" s="53"/>
      <c r="Q357" s="53"/>
      <c r="R357" s="53"/>
      <c r="S357" s="53"/>
      <c r="T357" s="53"/>
      <c r="U357" s="53"/>
      <c r="V357" s="53"/>
      <c r="W357" s="53"/>
    </row>
    <row r="358" spans="1:23" ht="15" customHeight="1">
      <c r="A358" s="105"/>
      <c r="B358" s="106"/>
      <c r="C358" s="54"/>
      <c r="D358" s="54"/>
      <c r="E358" s="3" t="s">
        <v>24</v>
      </c>
      <c r="F358" s="8">
        <f t="shared" ref="F358:K358" si="430">F333+F313</f>
        <v>0</v>
      </c>
      <c r="G358" s="8">
        <f t="shared" si="430"/>
        <v>0</v>
      </c>
      <c r="H358" s="8">
        <f t="shared" si="422"/>
        <v>0</v>
      </c>
      <c r="I358" s="8">
        <f t="shared" si="422"/>
        <v>0</v>
      </c>
      <c r="J358" s="8">
        <f t="shared" si="430"/>
        <v>0</v>
      </c>
      <c r="K358" s="8">
        <f t="shared" si="430"/>
        <v>0</v>
      </c>
      <c r="L358" s="8">
        <f t="shared" ref="L358:M358" si="431">L333+L313</f>
        <v>0</v>
      </c>
      <c r="M358" s="8">
        <f t="shared" si="431"/>
        <v>0</v>
      </c>
      <c r="N358" s="68"/>
      <c r="O358" s="54"/>
      <c r="P358" s="54"/>
      <c r="Q358" s="54"/>
      <c r="R358" s="54"/>
      <c r="S358" s="54"/>
      <c r="T358" s="54"/>
      <c r="U358" s="54"/>
      <c r="V358" s="54"/>
      <c r="W358" s="54"/>
    </row>
    <row r="359" spans="1:23" ht="15" customHeight="1">
      <c r="A359" s="203" t="s">
        <v>161</v>
      </c>
      <c r="B359" s="203"/>
      <c r="C359" s="203"/>
      <c r="D359" s="203"/>
      <c r="E359" s="203"/>
      <c r="F359" s="203"/>
      <c r="G359" s="203"/>
      <c r="H359" s="203"/>
      <c r="I359" s="203"/>
      <c r="J359" s="203"/>
      <c r="K359" s="203"/>
      <c r="L359" s="203"/>
      <c r="M359" s="203"/>
      <c r="N359" s="203"/>
      <c r="O359" s="203"/>
      <c r="P359" s="203"/>
      <c r="Q359" s="203"/>
      <c r="R359" s="203"/>
      <c r="S359" s="203"/>
      <c r="T359" s="203"/>
      <c r="U359" s="203"/>
      <c r="V359" s="203"/>
      <c r="W359" s="203"/>
    </row>
    <row r="360" spans="1:23" ht="14.25" customHeight="1">
      <c r="A360" s="203" t="s">
        <v>162</v>
      </c>
      <c r="B360" s="203"/>
      <c r="C360" s="203"/>
      <c r="D360" s="203"/>
      <c r="E360" s="203"/>
      <c r="F360" s="203"/>
      <c r="G360" s="203"/>
      <c r="H360" s="203"/>
      <c r="I360" s="203"/>
      <c r="J360" s="203"/>
      <c r="K360" s="203"/>
      <c r="L360" s="203"/>
      <c r="M360" s="203"/>
      <c r="N360" s="203"/>
      <c r="O360" s="203"/>
      <c r="P360" s="203"/>
      <c r="Q360" s="203"/>
      <c r="R360" s="203"/>
      <c r="S360" s="203"/>
      <c r="T360" s="203"/>
      <c r="U360" s="203"/>
      <c r="V360" s="203"/>
      <c r="W360" s="203"/>
    </row>
    <row r="361" spans="1:23" ht="15" customHeight="1">
      <c r="A361" s="203" t="s">
        <v>163</v>
      </c>
      <c r="B361" s="203"/>
      <c r="C361" s="203"/>
      <c r="D361" s="203"/>
      <c r="E361" s="203"/>
      <c r="F361" s="203"/>
      <c r="G361" s="203"/>
      <c r="H361" s="203"/>
      <c r="I361" s="203"/>
      <c r="J361" s="203"/>
      <c r="K361" s="203"/>
      <c r="L361" s="203"/>
      <c r="M361" s="203"/>
      <c r="N361" s="203"/>
      <c r="O361" s="203"/>
      <c r="P361" s="203"/>
      <c r="Q361" s="203"/>
      <c r="R361" s="203"/>
      <c r="S361" s="203"/>
      <c r="T361" s="203"/>
      <c r="U361" s="203"/>
      <c r="V361" s="203"/>
      <c r="W361" s="203"/>
    </row>
    <row r="362" spans="1:23" ht="2.25" hidden="1" customHeight="1">
      <c r="V362" s="2"/>
      <c r="W362" s="2"/>
    </row>
    <row r="363" spans="1:23" ht="18.75" customHeight="1">
      <c r="A363" s="52">
        <v>1</v>
      </c>
      <c r="B363" s="95" t="s">
        <v>164</v>
      </c>
      <c r="C363" s="60" t="s">
        <v>9</v>
      </c>
      <c r="D363" s="60" t="s">
        <v>9</v>
      </c>
      <c r="E363" s="7" t="s">
        <v>19</v>
      </c>
      <c r="F363" s="8">
        <f>F368</f>
        <v>198607</v>
      </c>
      <c r="G363" s="8">
        <f t="shared" ref="G363:K363" si="432">G368</f>
        <v>73607</v>
      </c>
      <c r="H363" s="8">
        <f t="shared" ref="H363:I367" si="433">H368</f>
        <v>9800</v>
      </c>
      <c r="I363" s="8">
        <f t="shared" si="433"/>
        <v>9800</v>
      </c>
      <c r="J363" s="8">
        <f t="shared" si="432"/>
        <v>88807</v>
      </c>
      <c r="K363" s="8">
        <f t="shared" si="432"/>
        <v>63807</v>
      </c>
      <c r="L363" s="8">
        <f t="shared" ref="L363:M363" si="434">L368</f>
        <v>100000</v>
      </c>
      <c r="M363" s="8">
        <f t="shared" si="434"/>
        <v>0</v>
      </c>
      <c r="N363" s="52" t="s">
        <v>9</v>
      </c>
      <c r="O363" s="52" t="s">
        <v>9</v>
      </c>
      <c r="P363" s="52" t="s">
        <v>9</v>
      </c>
      <c r="Q363" s="52" t="s">
        <v>9</v>
      </c>
      <c r="R363" s="52" t="s">
        <v>9</v>
      </c>
      <c r="S363" s="52" t="s">
        <v>9</v>
      </c>
      <c r="T363" s="52" t="s">
        <v>9</v>
      </c>
      <c r="U363" s="52" t="s">
        <v>9</v>
      </c>
      <c r="V363" s="52" t="s">
        <v>9</v>
      </c>
      <c r="W363" s="52" t="s">
        <v>9</v>
      </c>
    </row>
    <row r="364" spans="1:23" ht="18.75" customHeight="1">
      <c r="A364" s="53"/>
      <c r="B364" s="96"/>
      <c r="C364" s="61"/>
      <c r="D364" s="61"/>
      <c r="E364" s="3" t="s">
        <v>21</v>
      </c>
      <c r="F364" s="8">
        <f t="shared" ref="F364:K364" si="435">F369</f>
        <v>198607</v>
      </c>
      <c r="G364" s="8">
        <f t="shared" si="435"/>
        <v>73607</v>
      </c>
      <c r="H364" s="8">
        <f t="shared" si="433"/>
        <v>9800</v>
      </c>
      <c r="I364" s="8">
        <f t="shared" si="433"/>
        <v>9800</v>
      </c>
      <c r="J364" s="8">
        <f t="shared" si="435"/>
        <v>88807</v>
      </c>
      <c r="K364" s="8">
        <f t="shared" si="435"/>
        <v>63807</v>
      </c>
      <c r="L364" s="8">
        <f t="shared" ref="L364:M364" si="436">L369</f>
        <v>100000</v>
      </c>
      <c r="M364" s="8">
        <f t="shared" si="436"/>
        <v>0</v>
      </c>
      <c r="N364" s="53"/>
      <c r="O364" s="53"/>
      <c r="P364" s="53"/>
      <c r="Q364" s="53"/>
      <c r="R364" s="53"/>
      <c r="S364" s="53"/>
      <c r="T364" s="53"/>
      <c r="U364" s="53"/>
      <c r="V364" s="53"/>
      <c r="W364" s="53"/>
    </row>
    <row r="365" spans="1:23" ht="18.75" customHeight="1">
      <c r="A365" s="53"/>
      <c r="B365" s="96"/>
      <c r="C365" s="61"/>
      <c r="D365" s="61"/>
      <c r="E365" s="3" t="s">
        <v>22</v>
      </c>
      <c r="F365" s="8">
        <f t="shared" ref="F365:K365" si="437">F370</f>
        <v>0</v>
      </c>
      <c r="G365" s="8">
        <f t="shared" si="437"/>
        <v>0</v>
      </c>
      <c r="H365" s="8">
        <f t="shared" si="433"/>
        <v>0</v>
      </c>
      <c r="I365" s="8">
        <f t="shared" si="433"/>
        <v>0</v>
      </c>
      <c r="J365" s="8">
        <f t="shared" si="437"/>
        <v>0</v>
      </c>
      <c r="K365" s="8">
        <f t="shared" si="437"/>
        <v>0</v>
      </c>
      <c r="L365" s="8">
        <f t="shared" ref="L365:M365" si="438">L370</f>
        <v>0</v>
      </c>
      <c r="M365" s="8">
        <f t="shared" si="438"/>
        <v>0</v>
      </c>
      <c r="N365" s="53"/>
      <c r="O365" s="53"/>
      <c r="P365" s="53"/>
      <c r="Q365" s="53"/>
      <c r="R365" s="53"/>
      <c r="S365" s="53"/>
      <c r="T365" s="53"/>
      <c r="U365" s="53"/>
      <c r="V365" s="53"/>
      <c r="W365" s="53"/>
    </row>
    <row r="366" spans="1:23" ht="14.25" customHeight="1">
      <c r="A366" s="53"/>
      <c r="B366" s="96"/>
      <c r="C366" s="61"/>
      <c r="D366" s="61"/>
      <c r="E366" s="3" t="s">
        <v>23</v>
      </c>
      <c r="F366" s="8">
        <f t="shared" ref="F366:K366" si="439">F371</f>
        <v>0</v>
      </c>
      <c r="G366" s="8">
        <f t="shared" si="439"/>
        <v>0</v>
      </c>
      <c r="H366" s="8">
        <f t="shared" si="433"/>
        <v>0</v>
      </c>
      <c r="I366" s="8">
        <f t="shared" si="433"/>
        <v>0</v>
      </c>
      <c r="J366" s="8">
        <f t="shared" si="439"/>
        <v>0</v>
      </c>
      <c r="K366" s="8">
        <f t="shared" si="439"/>
        <v>0</v>
      </c>
      <c r="L366" s="8">
        <f t="shared" ref="L366:M366" si="440">L371</f>
        <v>0</v>
      </c>
      <c r="M366" s="8">
        <f t="shared" si="440"/>
        <v>0</v>
      </c>
      <c r="N366" s="53"/>
      <c r="O366" s="53"/>
      <c r="P366" s="53"/>
      <c r="Q366" s="53"/>
      <c r="R366" s="53"/>
      <c r="S366" s="53"/>
      <c r="T366" s="53"/>
      <c r="U366" s="53"/>
      <c r="V366" s="53"/>
      <c r="W366" s="53"/>
    </row>
    <row r="367" spans="1:23" ht="15.75" customHeight="1">
      <c r="A367" s="54"/>
      <c r="B367" s="97"/>
      <c r="C367" s="68"/>
      <c r="D367" s="68"/>
      <c r="E367" s="3" t="s">
        <v>24</v>
      </c>
      <c r="F367" s="8">
        <f t="shared" ref="F367:K367" si="441">F372</f>
        <v>0</v>
      </c>
      <c r="G367" s="8">
        <f t="shared" si="441"/>
        <v>0</v>
      </c>
      <c r="H367" s="8">
        <f t="shared" si="433"/>
        <v>0</v>
      </c>
      <c r="I367" s="8">
        <f t="shared" si="433"/>
        <v>0</v>
      </c>
      <c r="J367" s="8">
        <f t="shared" si="441"/>
        <v>0</v>
      </c>
      <c r="K367" s="8">
        <f t="shared" si="441"/>
        <v>0</v>
      </c>
      <c r="L367" s="8">
        <f t="shared" ref="L367:M367" si="442">L372</f>
        <v>0</v>
      </c>
      <c r="M367" s="8">
        <f t="shared" si="442"/>
        <v>0</v>
      </c>
      <c r="N367" s="54"/>
      <c r="O367" s="54"/>
      <c r="P367" s="54"/>
      <c r="Q367" s="54"/>
      <c r="R367" s="54"/>
      <c r="S367" s="54"/>
      <c r="T367" s="54"/>
      <c r="U367" s="54"/>
      <c r="V367" s="54"/>
      <c r="W367" s="54"/>
    </row>
    <row r="368" spans="1:23" ht="15" customHeight="1">
      <c r="A368" s="52" t="s">
        <v>35</v>
      </c>
      <c r="B368" s="92" t="s">
        <v>165</v>
      </c>
      <c r="C368" s="60" t="s">
        <v>9</v>
      </c>
      <c r="D368" s="60" t="s">
        <v>9</v>
      </c>
      <c r="E368" s="13" t="s">
        <v>19</v>
      </c>
      <c r="F368" s="8">
        <f t="shared" ref="F368:K368" si="443">F369+F370+F371+F372</f>
        <v>198607</v>
      </c>
      <c r="G368" s="8">
        <f t="shared" si="443"/>
        <v>73607</v>
      </c>
      <c r="H368" s="8">
        <f>H369+H370+H371+H372</f>
        <v>9800</v>
      </c>
      <c r="I368" s="8">
        <f>I369+I370+I371+I372</f>
        <v>9800</v>
      </c>
      <c r="J368" s="8">
        <f t="shared" si="443"/>
        <v>88807</v>
      </c>
      <c r="K368" s="8">
        <f t="shared" si="443"/>
        <v>63807</v>
      </c>
      <c r="L368" s="8">
        <f t="shared" ref="L368:M368" si="444">L369+L370+L371+L372</f>
        <v>100000</v>
      </c>
      <c r="M368" s="8">
        <f t="shared" si="444"/>
        <v>0</v>
      </c>
      <c r="N368" s="52" t="s">
        <v>9</v>
      </c>
      <c r="O368" s="52" t="s">
        <v>9</v>
      </c>
      <c r="P368" s="52" t="s">
        <v>9</v>
      </c>
      <c r="Q368" s="52" t="s">
        <v>9</v>
      </c>
      <c r="R368" s="52" t="s">
        <v>9</v>
      </c>
      <c r="S368" s="52" t="s">
        <v>9</v>
      </c>
      <c r="T368" s="52" t="s">
        <v>9</v>
      </c>
      <c r="U368" s="52" t="s">
        <v>9</v>
      </c>
      <c r="V368" s="52" t="s">
        <v>9</v>
      </c>
      <c r="W368" s="52" t="s">
        <v>9</v>
      </c>
    </row>
    <row r="369" spans="1:23" ht="12.75" customHeight="1">
      <c r="A369" s="53"/>
      <c r="B369" s="93"/>
      <c r="C369" s="61"/>
      <c r="D369" s="61"/>
      <c r="E369" s="3" t="s">
        <v>21</v>
      </c>
      <c r="F369" s="8">
        <f>F374+F379</f>
        <v>198607</v>
      </c>
      <c r="G369" s="8">
        <f t="shared" ref="G369:K369" si="445">G374+G379</f>
        <v>73607</v>
      </c>
      <c r="H369" s="8">
        <f t="shared" si="445"/>
        <v>9800</v>
      </c>
      <c r="I369" s="8">
        <f t="shared" si="445"/>
        <v>9800</v>
      </c>
      <c r="J369" s="8">
        <f t="shared" si="445"/>
        <v>88807</v>
      </c>
      <c r="K369" s="8">
        <f t="shared" si="445"/>
        <v>63807</v>
      </c>
      <c r="L369" s="8">
        <f t="shared" ref="L369:M369" si="446">L374+L379</f>
        <v>100000</v>
      </c>
      <c r="M369" s="8">
        <f t="shared" si="446"/>
        <v>0</v>
      </c>
      <c r="N369" s="53"/>
      <c r="O369" s="53"/>
      <c r="P369" s="53"/>
      <c r="Q369" s="53"/>
      <c r="R369" s="53"/>
      <c r="S369" s="53"/>
      <c r="T369" s="53"/>
      <c r="U369" s="53"/>
      <c r="V369" s="53"/>
      <c r="W369" s="53"/>
    </row>
    <row r="370" spans="1:23" ht="12" customHeight="1">
      <c r="A370" s="53"/>
      <c r="B370" s="93"/>
      <c r="C370" s="61"/>
      <c r="D370" s="61"/>
      <c r="E370" s="3" t="s">
        <v>22</v>
      </c>
      <c r="F370" s="8">
        <f t="shared" ref="F370:K370" si="447">F375+F380</f>
        <v>0</v>
      </c>
      <c r="G370" s="8">
        <f t="shared" si="447"/>
        <v>0</v>
      </c>
      <c r="H370" s="8">
        <f t="shared" si="447"/>
        <v>0</v>
      </c>
      <c r="I370" s="8">
        <f t="shared" si="447"/>
        <v>0</v>
      </c>
      <c r="J370" s="8">
        <f t="shared" si="447"/>
        <v>0</v>
      </c>
      <c r="K370" s="8">
        <f t="shared" si="447"/>
        <v>0</v>
      </c>
      <c r="L370" s="8">
        <f t="shared" ref="L370:M370" si="448">L375+L380</f>
        <v>0</v>
      </c>
      <c r="M370" s="8">
        <f t="shared" si="448"/>
        <v>0</v>
      </c>
      <c r="N370" s="53"/>
      <c r="O370" s="53"/>
      <c r="P370" s="53"/>
      <c r="Q370" s="53"/>
      <c r="R370" s="53"/>
      <c r="S370" s="53"/>
      <c r="T370" s="53"/>
      <c r="U370" s="53"/>
      <c r="V370" s="53"/>
      <c r="W370" s="53"/>
    </row>
    <row r="371" spans="1:23" ht="12.75" customHeight="1">
      <c r="A371" s="53"/>
      <c r="B371" s="93"/>
      <c r="C371" s="61"/>
      <c r="D371" s="61"/>
      <c r="E371" s="3" t="s">
        <v>23</v>
      </c>
      <c r="F371" s="8">
        <f t="shared" ref="F371:K371" si="449">F376+F381</f>
        <v>0</v>
      </c>
      <c r="G371" s="8">
        <f t="shared" si="449"/>
        <v>0</v>
      </c>
      <c r="H371" s="8">
        <f t="shared" si="449"/>
        <v>0</v>
      </c>
      <c r="I371" s="8">
        <f t="shared" si="449"/>
        <v>0</v>
      </c>
      <c r="J371" s="8">
        <f t="shared" si="449"/>
        <v>0</v>
      </c>
      <c r="K371" s="8">
        <f t="shared" si="449"/>
        <v>0</v>
      </c>
      <c r="L371" s="8">
        <f t="shared" ref="L371:M371" si="450">L376+L381</f>
        <v>0</v>
      </c>
      <c r="M371" s="8">
        <f t="shared" si="450"/>
        <v>0</v>
      </c>
      <c r="N371" s="53"/>
      <c r="O371" s="53"/>
      <c r="P371" s="53"/>
      <c r="Q371" s="53"/>
      <c r="R371" s="53"/>
      <c r="S371" s="53"/>
      <c r="T371" s="53"/>
      <c r="U371" s="53"/>
      <c r="V371" s="53"/>
      <c r="W371" s="53"/>
    </row>
    <row r="372" spans="1:23" ht="15" customHeight="1">
      <c r="A372" s="54"/>
      <c r="B372" s="94"/>
      <c r="C372" s="68"/>
      <c r="D372" s="68"/>
      <c r="E372" s="3" t="s">
        <v>24</v>
      </c>
      <c r="F372" s="8">
        <f t="shared" ref="F372:K372" si="451">F377+F382</f>
        <v>0</v>
      </c>
      <c r="G372" s="8">
        <f t="shared" si="451"/>
        <v>0</v>
      </c>
      <c r="H372" s="8">
        <f t="shared" si="451"/>
        <v>0</v>
      </c>
      <c r="I372" s="8">
        <f t="shared" si="451"/>
        <v>0</v>
      </c>
      <c r="J372" s="8">
        <f t="shared" si="451"/>
        <v>0</v>
      </c>
      <c r="K372" s="8">
        <f t="shared" si="451"/>
        <v>0</v>
      </c>
      <c r="L372" s="8">
        <f t="shared" ref="L372:M372" si="452">L377+L382</f>
        <v>0</v>
      </c>
      <c r="M372" s="8">
        <f t="shared" si="452"/>
        <v>0</v>
      </c>
      <c r="N372" s="54"/>
      <c r="O372" s="54"/>
      <c r="P372" s="54"/>
      <c r="Q372" s="54"/>
      <c r="R372" s="54"/>
      <c r="S372" s="54"/>
      <c r="T372" s="54"/>
      <c r="U372" s="54"/>
      <c r="V372" s="54"/>
      <c r="W372" s="54"/>
    </row>
    <row r="373" spans="1:23" ht="12" customHeight="1">
      <c r="A373" s="62" t="s">
        <v>38</v>
      </c>
      <c r="B373" s="83" t="s">
        <v>166</v>
      </c>
      <c r="C373" s="60" t="s">
        <v>200</v>
      </c>
      <c r="D373" s="86" t="s">
        <v>226</v>
      </c>
      <c r="E373" s="7" t="s">
        <v>19</v>
      </c>
      <c r="F373" s="8">
        <f>F374+F375+F376+F377</f>
        <v>109800</v>
      </c>
      <c r="G373" s="8">
        <f t="shared" ref="G373:K373" si="453">G374+G375+G376+G377</f>
        <v>9800</v>
      </c>
      <c r="H373" s="9">
        <f>H374+H375+H376+H377</f>
        <v>9800</v>
      </c>
      <c r="I373" s="9">
        <f>I374+I375+I376+I377</f>
        <v>9800</v>
      </c>
      <c r="J373" s="9">
        <f t="shared" si="453"/>
        <v>0</v>
      </c>
      <c r="K373" s="9">
        <f t="shared" si="453"/>
        <v>0</v>
      </c>
      <c r="L373" s="9">
        <f t="shared" ref="L373:M373" si="454">L374+L375+L376+L377</f>
        <v>100000</v>
      </c>
      <c r="M373" s="9">
        <f t="shared" si="454"/>
        <v>0</v>
      </c>
      <c r="N373" s="72" t="s">
        <v>168</v>
      </c>
      <c r="O373" s="60" t="s">
        <v>45</v>
      </c>
      <c r="P373" s="98">
        <f>(R373+T373+V373)/3</f>
        <v>3.6666666666666665</v>
      </c>
      <c r="Q373" s="98">
        <f>(S373+U373+W373)/3</f>
        <v>1.7333333333333334</v>
      </c>
      <c r="R373" s="98">
        <v>5.2</v>
      </c>
      <c r="S373" s="98">
        <v>5.2</v>
      </c>
      <c r="T373" s="98">
        <v>0</v>
      </c>
      <c r="U373" s="98">
        <v>0</v>
      </c>
      <c r="V373" s="98">
        <v>5.8</v>
      </c>
      <c r="W373" s="98">
        <v>0</v>
      </c>
    </row>
    <row r="374" spans="1:23" ht="13">
      <c r="A374" s="63"/>
      <c r="B374" s="84"/>
      <c r="C374" s="61"/>
      <c r="D374" s="87"/>
      <c r="E374" s="3" t="s">
        <v>21</v>
      </c>
      <c r="F374" s="8">
        <f>H374+J374+L374</f>
        <v>109800</v>
      </c>
      <c r="G374" s="8">
        <f>I374+K374+M374</f>
        <v>9800</v>
      </c>
      <c r="H374" s="9">
        <v>9800</v>
      </c>
      <c r="I374" s="9">
        <v>9800</v>
      </c>
      <c r="J374" s="9">
        <v>0</v>
      </c>
      <c r="K374" s="9">
        <v>0</v>
      </c>
      <c r="L374" s="9">
        <v>100000</v>
      </c>
      <c r="M374" s="9">
        <v>0</v>
      </c>
      <c r="N374" s="73"/>
      <c r="O374" s="61"/>
      <c r="P374" s="99"/>
      <c r="Q374" s="99"/>
      <c r="R374" s="99"/>
      <c r="S374" s="99"/>
      <c r="T374" s="99"/>
      <c r="U374" s="99"/>
      <c r="V374" s="99"/>
      <c r="W374" s="99"/>
    </row>
    <row r="375" spans="1:23" ht="13">
      <c r="A375" s="63"/>
      <c r="B375" s="84"/>
      <c r="C375" s="61"/>
      <c r="D375" s="87"/>
      <c r="E375" s="3" t="s">
        <v>22</v>
      </c>
      <c r="F375" s="8">
        <f t="shared" ref="F375:F377" si="455">H375+J375+L375</f>
        <v>0</v>
      </c>
      <c r="G375" s="8">
        <f t="shared" ref="G375:G377" si="456">I375+K375+M375</f>
        <v>0</v>
      </c>
      <c r="H375" s="9">
        <v>0</v>
      </c>
      <c r="I375" s="9">
        <v>0</v>
      </c>
      <c r="J375" s="9">
        <v>0</v>
      </c>
      <c r="K375" s="9">
        <v>0</v>
      </c>
      <c r="L375" s="9">
        <v>0</v>
      </c>
      <c r="M375" s="9">
        <v>0</v>
      </c>
      <c r="N375" s="73"/>
      <c r="O375" s="61"/>
      <c r="P375" s="99"/>
      <c r="Q375" s="99"/>
      <c r="R375" s="99"/>
      <c r="S375" s="99"/>
      <c r="T375" s="99"/>
      <c r="U375" s="99"/>
      <c r="V375" s="99"/>
      <c r="W375" s="99"/>
    </row>
    <row r="376" spans="1:23" ht="14.25" customHeight="1">
      <c r="A376" s="63"/>
      <c r="B376" s="84"/>
      <c r="C376" s="61"/>
      <c r="D376" s="87"/>
      <c r="E376" s="3" t="s">
        <v>23</v>
      </c>
      <c r="F376" s="8">
        <f t="shared" si="455"/>
        <v>0</v>
      </c>
      <c r="G376" s="8">
        <f t="shared" si="456"/>
        <v>0</v>
      </c>
      <c r="H376" s="9">
        <v>0</v>
      </c>
      <c r="I376" s="9">
        <v>0</v>
      </c>
      <c r="J376" s="9">
        <v>0</v>
      </c>
      <c r="K376" s="9">
        <v>0</v>
      </c>
      <c r="L376" s="9">
        <v>0</v>
      </c>
      <c r="M376" s="9">
        <v>0</v>
      </c>
      <c r="N376" s="73"/>
      <c r="O376" s="61"/>
      <c r="P376" s="99"/>
      <c r="Q376" s="99"/>
      <c r="R376" s="99"/>
      <c r="S376" s="99"/>
      <c r="T376" s="99"/>
      <c r="U376" s="99"/>
      <c r="V376" s="99"/>
      <c r="W376" s="99"/>
    </row>
    <row r="377" spans="1:23" ht="13.5" customHeight="1">
      <c r="A377" s="64"/>
      <c r="B377" s="85"/>
      <c r="C377" s="68"/>
      <c r="D377" s="88"/>
      <c r="E377" s="3" t="s">
        <v>24</v>
      </c>
      <c r="F377" s="8">
        <f t="shared" si="455"/>
        <v>0</v>
      </c>
      <c r="G377" s="8">
        <f t="shared" si="456"/>
        <v>0</v>
      </c>
      <c r="H377" s="9">
        <v>0</v>
      </c>
      <c r="I377" s="9">
        <v>0</v>
      </c>
      <c r="J377" s="9">
        <v>0</v>
      </c>
      <c r="K377" s="9">
        <v>0</v>
      </c>
      <c r="L377" s="9">
        <v>0</v>
      </c>
      <c r="M377" s="9">
        <v>0</v>
      </c>
      <c r="N377" s="74"/>
      <c r="O377" s="68"/>
      <c r="P377" s="100"/>
      <c r="Q377" s="100"/>
      <c r="R377" s="100"/>
      <c r="S377" s="100"/>
      <c r="T377" s="100"/>
      <c r="U377" s="100"/>
      <c r="V377" s="100"/>
      <c r="W377" s="100"/>
    </row>
    <row r="378" spans="1:23" ht="14.25" customHeight="1">
      <c r="A378" s="62" t="s">
        <v>40</v>
      </c>
      <c r="B378" s="83" t="s">
        <v>167</v>
      </c>
      <c r="C378" s="60" t="s">
        <v>200</v>
      </c>
      <c r="D378" s="86" t="s">
        <v>227</v>
      </c>
      <c r="E378" s="7" t="s">
        <v>19</v>
      </c>
      <c r="F378" s="8">
        <f>F379+F380+F381+F382</f>
        <v>88807</v>
      </c>
      <c r="G378" s="8">
        <f t="shared" ref="G378:K378" si="457">G379+G380+G381+G382</f>
        <v>63807</v>
      </c>
      <c r="H378" s="9">
        <f>H379+H380+H381+H382</f>
        <v>0</v>
      </c>
      <c r="I378" s="9">
        <f>I379+I380+I381+I382</f>
        <v>0</v>
      </c>
      <c r="J378" s="9">
        <f t="shared" si="457"/>
        <v>88807</v>
      </c>
      <c r="K378" s="9">
        <f t="shared" si="457"/>
        <v>63807</v>
      </c>
      <c r="L378" s="9">
        <f t="shared" ref="L378:M378" si="458">L379+L380+L381+L382</f>
        <v>0</v>
      </c>
      <c r="M378" s="9">
        <f t="shared" si="458"/>
        <v>0</v>
      </c>
      <c r="N378" s="72" t="s">
        <v>169</v>
      </c>
      <c r="O378" s="60" t="s">
        <v>45</v>
      </c>
      <c r="P378" s="98">
        <v>100</v>
      </c>
      <c r="Q378" s="98">
        <v>100</v>
      </c>
      <c r="R378" s="98">
        <v>0</v>
      </c>
      <c r="S378" s="98">
        <v>0</v>
      </c>
      <c r="T378" s="98">
        <v>100</v>
      </c>
      <c r="U378" s="98">
        <v>100</v>
      </c>
      <c r="V378" s="98">
        <v>0</v>
      </c>
      <c r="W378" s="98">
        <v>0</v>
      </c>
    </row>
    <row r="379" spans="1:23" ht="13.5" customHeight="1">
      <c r="A379" s="63"/>
      <c r="B379" s="84"/>
      <c r="C379" s="61"/>
      <c r="D379" s="87"/>
      <c r="E379" s="3" t="s">
        <v>21</v>
      </c>
      <c r="F379" s="8">
        <f>H379+J379+L379</f>
        <v>88807</v>
      </c>
      <c r="G379" s="8">
        <f>I379+K379+M379</f>
        <v>63807</v>
      </c>
      <c r="H379" s="9">
        <v>0</v>
      </c>
      <c r="I379" s="9">
        <v>0</v>
      </c>
      <c r="J379" s="9">
        <v>88807</v>
      </c>
      <c r="K379" s="9">
        <v>63807</v>
      </c>
      <c r="L379" s="9">
        <v>0</v>
      </c>
      <c r="M379" s="9">
        <v>0</v>
      </c>
      <c r="N379" s="73"/>
      <c r="O379" s="61"/>
      <c r="P379" s="99"/>
      <c r="Q379" s="99"/>
      <c r="R379" s="99"/>
      <c r="S379" s="99"/>
      <c r="T379" s="99"/>
      <c r="U379" s="99"/>
      <c r="V379" s="99"/>
      <c r="W379" s="99"/>
    </row>
    <row r="380" spans="1:23" ht="13.5" customHeight="1">
      <c r="A380" s="63"/>
      <c r="B380" s="84"/>
      <c r="C380" s="61"/>
      <c r="D380" s="87"/>
      <c r="E380" s="3" t="s">
        <v>22</v>
      </c>
      <c r="F380" s="8">
        <f t="shared" ref="F380:F382" si="459">H380+J380+L380</f>
        <v>0</v>
      </c>
      <c r="G380" s="8">
        <f t="shared" ref="G380:G382" si="460">I380+K380+M380</f>
        <v>0</v>
      </c>
      <c r="H380" s="9">
        <v>0</v>
      </c>
      <c r="I380" s="9">
        <v>0</v>
      </c>
      <c r="J380" s="9">
        <v>0</v>
      </c>
      <c r="K380" s="9">
        <v>0</v>
      </c>
      <c r="L380" s="9">
        <v>0</v>
      </c>
      <c r="M380" s="9">
        <v>0</v>
      </c>
      <c r="N380" s="73"/>
      <c r="O380" s="61"/>
      <c r="P380" s="99"/>
      <c r="Q380" s="99"/>
      <c r="R380" s="99"/>
      <c r="S380" s="99"/>
      <c r="T380" s="99"/>
      <c r="U380" s="99"/>
      <c r="V380" s="99"/>
      <c r="W380" s="99"/>
    </row>
    <row r="381" spans="1:23" ht="13.5" customHeight="1">
      <c r="A381" s="63"/>
      <c r="B381" s="84"/>
      <c r="C381" s="61"/>
      <c r="D381" s="87"/>
      <c r="E381" s="3" t="s">
        <v>23</v>
      </c>
      <c r="F381" s="8">
        <f t="shared" si="459"/>
        <v>0</v>
      </c>
      <c r="G381" s="8">
        <f t="shared" si="460"/>
        <v>0</v>
      </c>
      <c r="H381" s="9">
        <v>0</v>
      </c>
      <c r="I381" s="9">
        <v>0</v>
      </c>
      <c r="J381" s="9">
        <v>0</v>
      </c>
      <c r="K381" s="9">
        <v>0</v>
      </c>
      <c r="L381" s="9">
        <v>0</v>
      </c>
      <c r="M381" s="9">
        <v>0</v>
      </c>
      <c r="N381" s="73"/>
      <c r="O381" s="61"/>
      <c r="P381" s="99"/>
      <c r="Q381" s="99"/>
      <c r="R381" s="99"/>
      <c r="S381" s="99"/>
      <c r="T381" s="99"/>
      <c r="U381" s="99"/>
      <c r="V381" s="99"/>
      <c r="W381" s="99"/>
    </row>
    <row r="382" spans="1:23" ht="13.5" customHeight="1">
      <c r="A382" s="64"/>
      <c r="B382" s="85"/>
      <c r="C382" s="68"/>
      <c r="D382" s="88"/>
      <c r="E382" s="3" t="s">
        <v>24</v>
      </c>
      <c r="F382" s="8">
        <f t="shared" si="459"/>
        <v>0</v>
      </c>
      <c r="G382" s="8">
        <f t="shared" si="460"/>
        <v>0</v>
      </c>
      <c r="H382" s="9">
        <v>0</v>
      </c>
      <c r="I382" s="9">
        <v>0</v>
      </c>
      <c r="J382" s="9">
        <v>0</v>
      </c>
      <c r="K382" s="9">
        <v>0</v>
      </c>
      <c r="L382" s="9">
        <v>0</v>
      </c>
      <c r="M382" s="9">
        <v>0</v>
      </c>
      <c r="N382" s="74"/>
      <c r="O382" s="68"/>
      <c r="P382" s="100"/>
      <c r="Q382" s="100"/>
      <c r="R382" s="100"/>
      <c r="S382" s="100"/>
      <c r="T382" s="100"/>
      <c r="U382" s="100"/>
      <c r="V382" s="100"/>
      <c r="W382" s="100"/>
    </row>
    <row r="383" spans="1:23" ht="15" customHeight="1">
      <c r="A383" s="101" t="s">
        <v>170</v>
      </c>
      <c r="B383" s="102"/>
      <c r="C383" s="80" t="s">
        <v>9</v>
      </c>
      <c r="D383" s="80" t="s">
        <v>9</v>
      </c>
      <c r="E383" s="10" t="s">
        <v>8</v>
      </c>
      <c r="F383" s="8">
        <f>F363</f>
        <v>198607</v>
      </c>
      <c r="G383" s="8">
        <f t="shared" ref="G383:K383" si="461">G363</f>
        <v>73607</v>
      </c>
      <c r="H383" s="8">
        <f t="shared" ref="H383:I387" si="462">H363</f>
        <v>9800</v>
      </c>
      <c r="I383" s="8">
        <f t="shared" si="462"/>
        <v>9800</v>
      </c>
      <c r="J383" s="8">
        <f t="shared" si="461"/>
        <v>88807</v>
      </c>
      <c r="K383" s="8">
        <f t="shared" si="461"/>
        <v>63807</v>
      </c>
      <c r="L383" s="8">
        <f t="shared" ref="L383:M383" si="463">L363</f>
        <v>100000</v>
      </c>
      <c r="M383" s="8">
        <f t="shared" si="463"/>
        <v>0</v>
      </c>
      <c r="N383" s="60" t="s">
        <v>9</v>
      </c>
      <c r="O383" s="52" t="s">
        <v>9</v>
      </c>
      <c r="P383" s="52" t="s">
        <v>9</v>
      </c>
      <c r="Q383" s="52" t="s">
        <v>9</v>
      </c>
      <c r="R383" s="52" t="s">
        <v>9</v>
      </c>
      <c r="S383" s="52" t="s">
        <v>9</v>
      </c>
      <c r="T383" s="52" t="s">
        <v>9</v>
      </c>
      <c r="U383" s="52" t="s">
        <v>9</v>
      </c>
      <c r="V383" s="52" t="s">
        <v>9</v>
      </c>
      <c r="W383" s="52" t="s">
        <v>9</v>
      </c>
    </row>
    <row r="384" spans="1:23" ht="15" customHeight="1">
      <c r="A384" s="103"/>
      <c r="B384" s="104"/>
      <c r="C384" s="81"/>
      <c r="D384" s="81"/>
      <c r="E384" s="3" t="s">
        <v>21</v>
      </c>
      <c r="F384" s="8">
        <f t="shared" ref="F384:K387" si="464">F364</f>
        <v>198607</v>
      </c>
      <c r="G384" s="8">
        <f t="shared" si="464"/>
        <v>73607</v>
      </c>
      <c r="H384" s="8">
        <f t="shared" si="462"/>
        <v>9800</v>
      </c>
      <c r="I384" s="8">
        <f t="shared" si="462"/>
        <v>9800</v>
      </c>
      <c r="J384" s="8">
        <f t="shared" si="464"/>
        <v>88807</v>
      </c>
      <c r="K384" s="8">
        <f t="shared" si="464"/>
        <v>63807</v>
      </c>
      <c r="L384" s="8">
        <f t="shared" ref="L384:M384" si="465">L364</f>
        <v>100000</v>
      </c>
      <c r="M384" s="8">
        <f t="shared" si="465"/>
        <v>0</v>
      </c>
      <c r="N384" s="61"/>
      <c r="O384" s="53"/>
      <c r="P384" s="53"/>
      <c r="Q384" s="53"/>
      <c r="R384" s="53"/>
      <c r="S384" s="53"/>
      <c r="T384" s="53"/>
      <c r="U384" s="53"/>
      <c r="V384" s="53"/>
      <c r="W384" s="53"/>
    </row>
    <row r="385" spans="1:23" ht="15" customHeight="1">
      <c r="A385" s="103"/>
      <c r="B385" s="104"/>
      <c r="C385" s="81"/>
      <c r="D385" s="81"/>
      <c r="E385" s="3" t="s">
        <v>22</v>
      </c>
      <c r="F385" s="8">
        <f t="shared" si="464"/>
        <v>0</v>
      </c>
      <c r="G385" s="8">
        <f t="shared" si="464"/>
        <v>0</v>
      </c>
      <c r="H385" s="8">
        <f t="shared" si="462"/>
        <v>0</v>
      </c>
      <c r="I385" s="8">
        <f t="shared" si="462"/>
        <v>0</v>
      </c>
      <c r="J385" s="8">
        <f t="shared" si="464"/>
        <v>0</v>
      </c>
      <c r="K385" s="8">
        <f t="shared" si="464"/>
        <v>0</v>
      </c>
      <c r="L385" s="8">
        <f t="shared" ref="L385:M385" si="466">L365</f>
        <v>0</v>
      </c>
      <c r="M385" s="8">
        <f t="shared" si="466"/>
        <v>0</v>
      </c>
      <c r="N385" s="61"/>
      <c r="O385" s="53"/>
      <c r="P385" s="53"/>
      <c r="Q385" s="53"/>
      <c r="R385" s="53"/>
      <c r="S385" s="53"/>
      <c r="T385" s="53"/>
      <c r="U385" s="53"/>
      <c r="V385" s="53"/>
      <c r="W385" s="53"/>
    </row>
    <row r="386" spans="1:23" ht="15" customHeight="1">
      <c r="A386" s="103"/>
      <c r="B386" s="104"/>
      <c r="C386" s="81"/>
      <c r="D386" s="81"/>
      <c r="E386" s="11" t="s">
        <v>23</v>
      </c>
      <c r="F386" s="8">
        <f t="shared" si="464"/>
        <v>0</v>
      </c>
      <c r="G386" s="8">
        <f t="shared" si="464"/>
        <v>0</v>
      </c>
      <c r="H386" s="8">
        <f t="shared" si="462"/>
        <v>0</v>
      </c>
      <c r="I386" s="8">
        <f t="shared" si="462"/>
        <v>0</v>
      </c>
      <c r="J386" s="8">
        <f t="shared" si="464"/>
        <v>0</v>
      </c>
      <c r="K386" s="8">
        <f t="shared" si="464"/>
        <v>0</v>
      </c>
      <c r="L386" s="8">
        <f t="shared" ref="L386:M386" si="467">L366</f>
        <v>0</v>
      </c>
      <c r="M386" s="8">
        <f t="shared" si="467"/>
        <v>0</v>
      </c>
      <c r="N386" s="61"/>
      <c r="O386" s="53"/>
      <c r="P386" s="53"/>
      <c r="Q386" s="53"/>
      <c r="R386" s="53"/>
      <c r="S386" s="53"/>
      <c r="T386" s="53"/>
      <c r="U386" s="53"/>
      <c r="V386" s="53"/>
      <c r="W386" s="53"/>
    </row>
    <row r="387" spans="1:23" ht="15" customHeight="1">
      <c r="A387" s="105"/>
      <c r="B387" s="106"/>
      <c r="C387" s="82"/>
      <c r="D387" s="82"/>
      <c r="E387" s="3" t="s">
        <v>24</v>
      </c>
      <c r="F387" s="8">
        <f t="shared" si="464"/>
        <v>0</v>
      </c>
      <c r="G387" s="8">
        <f t="shared" si="464"/>
        <v>0</v>
      </c>
      <c r="H387" s="8">
        <f t="shared" si="462"/>
        <v>0</v>
      </c>
      <c r="I387" s="8">
        <f t="shared" si="462"/>
        <v>0</v>
      </c>
      <c r="J387" s="8">
        <f t="shared" si="464"/>
        <v>0</v>
      </c>
      <c r="K387" s="8">
        <f t="shared" si="464"/>
        <v>0</v>
      </c>
      <c r="L387" s="8">
        <f t="shared" ref="L387:M387" si="468">L367</f>
        <v>0</v>
      </c>
      <c r="M387" s="8">
        <f t="shared" si="468"/>
        <v>0</v>
      </c>
      <c r="N387" s="68"/>
      <c r="O387" s="54"/>
      <c r="P387" s="54"/>
      <c r="Q387" s="54"/>
      <c r="R387" s="54"/>
      <c r="S387" s="54"/>
      <c r="T387" s="54"/>
      <c r="U387" s="54"/>
      <c r="V387" s="54"/>
      <c r="W387" s="54"/>
    </row>
    <row r="388" spans="1:23" ht="15" customHeight="1">
      <c r="A388" s="203" t="s">
        <v>171</v>
      </c>
      <c r="B388" s="203"/>
      <c r="C388" s="203"/>
      <c r="D388" s="203"/>
      <c r="E388" s="203"/>
      <c r="F388" s="203"/>
      <c r="G388" s="203"/>
      <c r="H388" s="203"/>
      <c r="I388" s="203"/>
      <c r="J388" s="203"/>
      <c r="K388" s="203"/>
      <c r="L388" s="203"/>
      <c r="M388" s="203"/>
      <c r="N388" s="203"/>
      <c r="O388" s="203"/>
      <c r="P388" s="203"/>
      <c r="Q388" s="203"/>
      <c r="R388" s="203"/>
      <c r="S388" s="203"/>
      <c r="T388" s="203"/>
      <c r="U388" s="203"/>
      <c r="V388" s="203"/>
      <c r="W388" s="203"/>
    </row>
    <row r="389" spans="1:23" ht="14.25" customHeight="1">
      <c r="A389" s="203" t="s">
        <v>172</v>
      </c>
      <c r="B389" s="203"/>
      <c r="C389" s="203"/>
      <c r="D389" s="203"/>
      <c r="E389" s="203"/>
      <c r="F389" s="203"/>
      <c r="G389" s="203"/>
      <c r="H389" s="203"/>
      <c r="I389" s="203"/>
      <c r="J389" s="203"/>
      <c r="K389" s="203"/>
      <c r="L389" s="203"/>
      <c r="M389" s="203"/>
      <c r="N389" s="203"/>
      <c r="O389" s="203"/>
      <c r="P389" s="203"/>
      <c r="Q389" s="203"/>
      <c r="R389" s="203"/>
      <c r="S389" s="203"/>
      <c r="T389" s="203"/>
      <c r="U389" s="203"/>
      <c r="V389" s="203"/>
      <c r="W389" s="203"/>
    </row>
    <row r="390" spans="1:23" ht="15" customHeight="1">
      <c r="A390" s="203" t="s">
        <v>173</v>
      </c>
      <c r="B390" s="203"/>
      <c r="C390" s="203"/>
      <c r="D390" s="203"/>
      <c r="E390" s="203"/>
      <c r="F390" s="203"/>
      <c r="G390" s="203"/>
      <c r="H390" s="203"/>
      <c r="I390" s="203"/>
      <c r="J390" s="203"/>
      <c r="K390" s="203"/>
      <c r="L390" s="203"/>
      <c r="M390" s="203"/>
      <c r="N390" s="203"/>
      <c r="O390" s="203"/>
      <c r="P390" s="203"/>
      <c r="Q390" s="203"/>
      <c r="R390" s="203"/>
      <c r="S390" s="203"/>
      <c r="T390" s="203"/>
      <c r="U390" s="203"/>
      <c r="V390" s="203"/>
      <c r="W390" s="203"/>
    </row>
    <row r="391" spans="1:23" ht="2.25" hidden="1" customHeight="1">
      <c r="V391" s="2"/>
      <c r="W391" s="2"/>
    </row>
    <row r="392" spans="1:23" ht="34.5" customHeight="1">
      <c r="A392" s="52">
        <v>1</v>
      </c>
      <c r="B392" s="95" t="s">
        <v>174</v>
      </c>
      <c r="C392" s="60" t="s">
        <v>9</v>
      </c>
      <c r="D392" s="60" t="s">
        <v>9</v>
      </c>
      <c r="E392" s="7" t="s">
        <v>19</v>
      </c>
      <c r="F392" s="8">
        <f>F397</f>
        <v>574420</v>
      </c>
      <c r="G392" s="8">
        <f t="shared" ref="G392:K392" si="469">G397</f>
        <v>574420</v>
      </c>
      <c r="H392" s="8">
        <f t="shared" ref="H392:I396" si="470">H397</f>
        <v>540000</v>
      </c>
      <c r="I392" s="8">
        <f t="shared" si="470"/>
        <v>540000</v>
      </c>
      <c r="J392" s="8">
        <f t="shared" si="469"/>
        <v>31050</v>
      </c>
      <c r="K392" s="8">
        <f t="shared" si="469"/>
        <v>31050</v>
      </c>
      <c r="L392" s="8">
        <f t="shared" ref="L392:M392" si="471">L397</f>
        <v>3370</v>
      </c>
      <c r="M392" s="8">
        <f t="shared" si="471"/>
        <v>3370</v>
      </c>
      <c r="N392" s="52" t="s">
        <v>9</v>
      </c>
      <c r="O392" s="52" t="s">
        <v>9</v>
      </c>
      <c r="P392" s="52" t="s">
        <v>9</v>
      </c>
      <c r="Q392" s="52" t="s">
        <v>9</v>
      </c>
      <c r="R392" s="52" t="s">
        <v>9</v>
      </c>
      <c r="S392" s="52" t="s">
        <v>9</v>
      </c>
      <c r="T392" s="52" t="s">
        <v>9</v>
      </c>
      <c r="U392" s="52" t="s">
        <v>9</v>
      </c>
      <c r="V392" s="52" t="s">
        <v>9</v>
      </c>
      <c r="W392" s="52" t="s">
        <v>9</v>
      </c>
    </row>
    <row r="393" spans="1:23" ht="28.5" customHeight="1">
      <c r="A393" s="53"/>
      <c r="B393" s="96"/>
      <c r="C393" s="61"/>
      <c r="D393" s="61"/>
      <c r="E393" s="3" t="s">
        <v>21</v>
      </c>
      <c r="F393" s="8">
        <f t="shared" ref="F393:K393" si="472">F398</f>
        <v>56020</v>
      </c>
      <c r="G393" s="8">
        <f t="shared" si="472"/>
        <v>56020</v>
      </c>
      <c r="H393" s="8">
        <f t="shared" si="470"/>
        <v>21600</v>
      </c>
      <c r="I393" s="8">
        <f t="shared" si="470"/>
        <v>21600</v>
      </c>
      <c r="J393" s="8">
        <f t="shared" si="472"/>
        <v>31050</v>
      </c>
      <c r="K393" s="8">
        <f t="shared" si="472"/>
        <v>31050</v>
      </c>
      <c r="L393" s="8">
        <f t="shared" ref="L393:M393" si="473">L398</f>
        <v>3370</v>
      </c>
      <c r="M393" s="8">
        <f t="shared" si="473"/>
        <v>3370</v>
      </c>
      <c r="N393" s="53"/>
      <c r="O393" s="53"/>
      <c r="P393" s="53"/>
      <c r="Q393" s="53"/>
      <c r="R393" s="53"/>
      <c r="S393" s="53"/>
      <c r="T393" s="53"/>
      <c r="U393" s="53"/>
      <c r="V393" s="53"/>
      <c r="W393" s="53"/>
    </row>
    <row r="394" spans="1:23" ht="27" customHeight="1">
      <c r="A394" s="53"/>
      <c r="B394" s="96"/>
      <c r="C394" s="61"/>
      <c r="D394" s="61"/>
      <c r="E394" s="3" t="s">
        <v>22</v>
      </c>
      <c r="F394" s="8">
        <f t="shared" ref="F394:K394" si="474">F399</f>
        <v>518400</v>
      </c>
      <c r="G394" s="8">
        <f t="shared" si="474"/>
        <v>518400</v>
      </c>
      <c r="H394" s="8">
        <f t="shared" si="470"/>
        <v>518400</v>
      </c>
      <c r="I394" s="8">
        <f t="shared" si="470"/>
        <v>518400</v>
      </c>
      <c r="J394" s="8">
        <f t="shared" si="474"/>
        <v>0</v>
      </c>
      <c r="K394" s="8">
        <f t="shared" si="474"/>
        <v>0</v>
      </c>
      <c r="L394" s="8">
        <f t="shared" ref="L394:M394" si="475">L399</f>
        <v>0</v>
      </c>
      <c r="M394" s="8">
        <f t="shared" si="475"/>
        <v>0</v>
      </c>
      <c r="N394" s="53"/>
      <c r="O394" s="53"/>
      <c r="P394" s="53"/>
      <c r="Q394" s="53"/>
      <c r="R394" s="53"/>
      <c r="S394" s="53"/>
      <c r="T394" s="53"/>
      <c r="U394" s="53"/>
      <c r="V394" s="53"/>
      <c r="W394" s="53"/>
    </row>
    <row r="395" spans="1:23" ht="23.25" customHeight="1">
      <c r="A395" s="53"/>
      <c r="B395" s="96"/>
      <c r="C395" s="61"/>
      <c r="D395" s="61"/>
      <c r="E395" s="3" t="s">
        <v>23</v>
      </c>
      <c r="F395" s="8">
        <f t="shared" ref="F395:K395" si="476">F400</f>
        <v>0</v>
      </c>
      <c r="G395" s="8">
        <f t="shared" si="476"/>
        <v>0</v>
      </c>
      <c r="H395" s="8">
        <f t="shared" si="470"/>
        <v>0</v>
      </c>
      <c r="I395" s="8">
        <f t="shared" si="470"/>
        <v>0</v>
      </c>
      <c r="J395" s="8">
        <f t="shared" si="476"/>
        <v>0</v>
      </c>
      <c r="K395" s="8">
        <f t="shared" si="476"/>
        <v>0</v>
      </c>
      <c r="L395" s="8">
        <f t="shared" ref="L395:M395" si="477">L400</f>
        <v>0</v>
      </c>
      <c r="M395" s="8">
        <f t="shared" si="477"/>
        <v>0</v>
      </c>
      <c r="N395" s="53"/>
      <c r="O395" s="53"/>
      <c r="P395" s="53"/>
      <c r="Q395" s="53"/>
      <c r="R395" s="53"/>
      <c r="S395" s="53"/>
      <c r="T395" s="53"/>
      <c r="U395" s="53"/>
      <c r="V395" s="53"/>
      <c r="W395" s="53"/>
    </row>
    <row r="396" spans="1:23" ht="15.75" customHeight="1">
      <c r="A396" s="54"/>
      <c r="B396" s="97"/>
      <c r="C396" s="68"/>
      <c r="D396" s="68"/>
      <c r="E396" s="3" t="s">
        <v>24</v>
      </c>
      <c r="F396" s="8">
        <f t="shared" ref="F396:K396" si="478">F401</f>
        <v>0</v>
      </c>
      <c r="G396" s="8">
        <f t="shared" si="478"/>
        <v>0</v>
      </c>
      <c r="H396" s="8">
        <f t="shared" si="470"/>
        <v>0</v>
      </c>
      <c r="I396" s="8">
        <f t="shared" si="470"/>
        <v>0</v>
      </c>
      <c r="J396" s="8">
        <f t="shared" si="478"/>
        <v>0</v>
      </c>
      <c r="K396" s="8">
        <f t="shared" si="478"/>
        <v>0</v>
      </c>
      <c r="L396" s="8">
        <f t="shared" ref="L396:M396" si="479">L401</f>
        <v>0</v>
      </c>
      <c r="M396" s="8">
        <f t="shared" si="479"/>
        <v>0</v>
      </c>
      <c r="N396" s="54"/>
      <c r="O396" s="54"/>
      <c r="P396" s="54"/>
      <c r="Q396" s="54"/>
      <c r="R396" s="54"/>
      <c r="S396" s="54"/>
      <c r="T396" s="54"/>
      <c r="U396" s="54"/>
      <c r="V396" s="54"/>
      <c r="W396" s="54"/>
    </row>
    <row r="397" spans="1:23" ht="15" customHeight="1">
      <c r="A397" s="52" t="s">
        <v>35</v>
      </c>
      <c r="B397" s="92" t="s">
        <v>175</v>
      </c>
      <c r="C397" s="60" t="s">
        <v>9</v>
      </c>
      <c r="D397" s="60" t="s">
        <v>9</v>
      </c>
      <c r="E397" s="13" t="s">
        <v>19</v>
      </c>
      <c r="F397" s="8">
        <f t="shared" ref="F397:K397" si="480">F398+F399+F400+F401</f>
        <v>574420</v>
      </c>
      <c r="G397" s="8">
        <f t="shared" si="480"/>
        <v>574420</v>
      </c>
      <c r="H397" s="8">
        <f>H398+H399+H400+H401</f>
        <v>540000</v>
      </c>
      <c r="I397" s="8">
        <f>I398+I399+I400+I401</f>
        <v>540000</v>
      </c>
      <c r="J397" s="8">
        <f t="shared" si="480"/>
        <v>31050</v>
      </c>
      <c r="K397" s="8">
        <f t="shared" si="480"/>
        <v>31050</v>
      </c>
      <c r="L397" s="8">
        <f t="shared" ref="L397:M397" si="481">L398+L399+L400+L401</f>
        <v>3370</v>
      </c>
      <c r="M397" s="8">
        <f t="shared" si="481"/>
        <v>3370</v>
      </c>
      <c r="N397" s="52" t="s">
        <v>9</v>
      </c>
      <c r="O397" s="52" t="s">
        <v>9</v>
      </c>
      <c r="P397" s="52" t="s">
        <v>9</v>
      </c>
      <c r="Q397" s="52" t="s">
        <v>9</v>
      </c>
      <c r="R397" s="52" t="s">
        <v>9</v>
      </c>
      <c r="S397" s="52" t="s">
        <v>9</v>
      </c>
      <c r="T397" s="52" t="s">
        <v>9</v>
      </c>
      <c r="U397" s="52" t="s">
        <v>9</v>
      </c>
      <c r="V397" s="52" t="s">
        <v>9</v>
      </c>
      <c r="W397" s="52" t="s">
        <v>9</v>
      </c>
    </row>
    <row r="398" spans="1:23" ht="12.75" customHeight="1">
      <c r="A398" s="53"/>
      <c r="B398" s="93"/>
      <c r="C398" s="61"/>
      <c r="D398" s="61"/>
      <c r="E398" s="3" t="s">
        <v>21</v>
      </c>
      <c r="F398" s="8">
        <f>F403+F408</f>
        <v>56020</v>
      </c>
      <c r="G398" s="8">
        <f t="shared" ref="G398:K398" si="482">G403+G408</f>
        <v>56020</v>
      </c>
      <c r="H398" s="8">
        <f t="shared" si="482"/>
        <v>21600</v>
      </c>
      <c r="I398" s="8">
        <f t="shared" si="482"/>
        <v>21600</v>
      </c>
      <c r="J398" s="8">
        <f t="shared" si="482"/>
        <v>31050</v>
      </c>
      <c r="K398" s="8">
        <f t="shared" si="482"/>
        <v>31050</v>
      </c>
      <c r="L398" s="8">
        <f t="shared" ref="L398:M398" si="483">L403+L408</f>
        <v>3370</v>
      </c>
      <c r="M398" s="8">
        <f t="shared" si="483"/>
        <v>3370</v>
      </c>
      <c r="N398" s="53"/>
      <c r="O398" s="53"/>
      <c r="P398" s="53"/>
      <c r="Q398" s="53"/>
      <c r="R398" s="53"/>
      <c r="S398" s="53"/>
      <c r="T398" s="53"/>
      <c r="U398" s="53"/>
      <c r="V398" s="53"/>
      <c r="W398" s="53"/>
    </row>
    <row r="399" spans="1:23" ht="12" customHeight="1">
      <c r="A399" s="53"/>
      <c r="B399" s="93"/>
      <c r="C399" s="61"/>
      <c r="D399" s="61"/>
      <c r="E399" s="3" t="s">
        <v>22</v>
      </c>
      <c r="F399" s="8">
        <f t="shared" ref="F399:K401" si="484">F404+F409</f>
        <v>518400</v>
      </c>
      <c r="G399" s="8">
        <f t="shared" si="484"/>
        <v>518400</v>
      </c>
      <c r="H399" s="8">
        <f t="shared" si="484"/>
        <v>518400</v>
      </c>
      <c r="I399" s="8">
        <f t="shared" si="484"/>
        <v>518400</v>
      </c>
      <c r="J399" s="8">
        <f t="shared" si="484"/>
        <v>0</v>
      </c>
      <c r="K399" s="8">
        <f t="shared" si="484"/>
        <v>0</v>
      </c>
      <c r="L399" s="8">
        <f t="shared" ref="L399:M399" si="485">L404+L409</f>
        <v>0</v>
      </c>
      <c r="M399" s="8">
        <f t="shared" si="485"/>
        <v>0</v>
      </c>
      <c r="N399" s="53"/>
      <c r="O399" s="53"/>
      <c r="P399" s="53"/>
      <c r="Q399" s="53"/>
      <c r="R399" s="53"/>
      <c r="S399" s="53"/>
      <c r="T399" s="53"/>
      <c r="U399" s="53"/>
      <c r="V399" s="53"/>
      <c r="W399" s="53"/>
    </row>
    <row r="400" spans="1:23" ht="12.75" customHeight="1">
      <c r="A400" s="53"/>
      <c r="B400" s="93"/>
      <c r="C400" s="61"/>
      <c r="D400" s="61"/>
      <c r="E400" s="3" t="s">
        <v>23</v>
      </c>
      <c r="F400" s="8">
        <f t="shared" si="484"/>
        <v>0</v>
      </c>
      <c r="G400" s="8">
        <f t="shared" si="484"/>
        <v>0</v>
      </c>
      <c r="H400" s="8">
        <f t="shared" si="484"/>
        <v>0</v>
      </c>
      <c r="I400" s="8">
        <f t="shared" si="484"/>
        <v>0</v>
      </c>
      <c r="J400" s="8">
        <f t="shared" si="484"/>
        <v>0</v>
      </c>
      <c r="K400" s="8">
        <f t="shared" si="484"/>
        <v>0</v>
      </c>
      <c r="L400" s="8">
        <f t="shared" ref="L400:M400" si="486">L405+L410</f>
        <v>0</v>
      </c>
      <c r="M400" s="8">
        <f t="shared" si="486"/>
        <v>0</v>
      </c>
      <c r="N400" s="53"/>
      <c r="O400" s="53"/>
      <c r="P400" s="53"/>
      <c r="Q400" s="53"/>
      <c r="R400" s="53"/>
      <c r="S400" s="53"/>
      <c r="T400" s="53"/>
      <c r="U400" s="53"/>
      <c r="V400" s="53"/>
      <c r="W400" s="53"/>
    </row>
    <row r="401" spans="1:23" ht="15" customHeight="1">
      <c r="A401" s="54"/>
      <c r="B401" s="94"/>
      <c r="C401" s="68"/>
      <c r="D401" s="68"/>
      <c r="E401" s="3" t="s">
        <v>24</v>
      </c>
      <c r="F401" s="8">
        <f t="shared" si="484"/>
        <v>0</v>
      </c>
      <c r="G401" s="8">
        <f t="shared" si="484"/>
        <v>0</v>
      </c>
      <c r="H401" s="8">
        <f t="shared" si="484"/>
        <v>0</v>
      </c>
      <c r="I401" s="8">
        <f t="shared" si="484"/>
        <v>0</v>
      </c>
      <c r="J401" s="8">
        <f t="shared" si="484"/>
        <v>0</v>
      </c>
      <c r="K401" s="8">
        <f t="shared" si="484"/>
        <v>0</v>
      </c>
      <c r="L401" s="8">
        <f t="shared" ref="L401:M401" si="487">L406+L411</f>
        <v>0</v>
      </c>
      <c r="M401" s="8">
        <f t="shared" si="487"/>
        <v>0</v>
      </c>
      <c r="N401" s="54"/>
      <c r="O401" s="54"/>
      <c r="P401" s="54"/>
      <c r="Q401" s="54"/>
      <c r="R401" s="54"/>
      <c r="S401" s="54"/>
      <c r="T401" s="54"/>
      <c r="U401" s="54"/>
      <c r="V401" s="54"/>
      <c r="W401" s="54"/>
    </row>
    <row r="402" spans="1:23" ht="24" customHeight="1">
      <c r="A402" s="62" t="s">
        <v>39</v>
      </c>
      <c r="B402" s="83" t="s">
        <v>176</v>
      </c>
      <c r="C402" s="60" t="s">
        <v>200</v>
      </c>
      <c r="D402" s="86" t="s">
        <v>228</v>
      </c>
      <c r="E402" s="7" t="s">
        <v>19</v>
      </c>
      <c r="F402" s="8">
        <f>F403+F404+F405+F406</f>
        <v>34420</v>
      </c>
      <c r="G402" s="8">
        <f t="shared" ref="G402:K402" si="488">G403+G404+G405+G406</f>
        <v>34420</v>
      </c>
      <c r="H402" s="9">
        <f>H403+H404+H405+H406</f>
        <v>0</v>
      </c>
      <c r="I402" s="9">
        <f>I403+I404+I405+I406</f>
        <v>0</v>
      </c>
      <c r="J402" s="9">
        <f t="shared" si="488"/>
        <v>31050</v>
      </c>
      <c r="K402" s="9">
        <f t="shared" si="488"/>
        <v>31050</v>
      </c>
      <c r="L402" s="9">
        <f t="shared" ref="L402:M402" si="489">L403+L404+L405+L406</f>
        <v>3370</v>
      </c>
      <c r="M402" s="9">
        <f t="shared" si="489"/>
        <v>3370</v>
      </c>
      <c r="N402" s="72" t="s">
        <v>178</v>
      </c>
      <c r="O402" s="60" t="s">
        <v>45</v>
      </c>
      <c r="P402" s="98">
        <f>(R402+T402+V402)/3</f>
        <v>0.46666666666666662</v>
      </c>
      <c r="Q402" s="98">
        <f>(S402+U402+W402)/3</f>
        <v>0.46666666666666662</v>
      </c>
      <c r="R402" s="98">
        <v>0</v>
      </c>
      <c r="S402" s="98">
        <v>0</v>
      </c>
      <c r="T402" s="98">
        <v>0.7</v>
      </c>
      <c r="U402" s="98">
        <v>0.7</v>
      </c>
      <c r="V402" s="98">
        <v>0.7</v>
      </c>
      <c r="W402" s="98">
        <v>0.7</v>
      </c>
    </row>
    <row r="403" spans="1:23" ht="13.5" customHeight="1">
      <c r="A403" s="63"/>
      <c r="B403" s="84"/>
      <c r="C403" s="61"/>
      <c r="D403" s="87"/>
      <c r="E403" s="3" t="s">
        <v>21</v>
      </c>
      <c r="F403" s="8">
        <f>H403+J403+L403</f>
        <v>34420</v>
      </c>
      <c r="G403" s="8">
        <f>I403+K403+M403</f>
        <v>34420</v>
      </c>
      <c r="H403" s="9">
        <v>0</v>
      </c>
      <c r="I403" s="9">
        <v>0</v>
      </c>
      <c r="J403" s="9">
        <v>31050</v>
      </c>
      <c r="K403" s="9">
        <v>31050</v>
      </c>
      <c r="L403" s="9">
        <v>3370</v>
      </c>
      <c r="M403" s="9">
        <v>3370</v>
      </c>
      <c r="N403" s="73"/>
      <c r="O403" s="61"/>
      <c r="P403" s="99"/>
      <c r="Q403" s="99"/>
      <c r="R403" s="99"/>
      <c r="S403" s="99"/>
      <c r="T403" s="99"/>
      <c r="U403" s="99"/>
      <c r="V403" s="99"/>
      <c r="W403" s="99"/>
    </row>
    <row r="404" spans="1:23" ht="13.5" customHeight="1">
      <c r="A404" s="63"/>
      <c r="B404" s="84"/>
      <c r="C404" s="61"/>
      <c r="D404" s="87"/>
      <c r="E404" s="3" t="s">
        <v>22</v>
      </c>
      <c r="F404" s="8">
        <f t="shared" ref="F404:F406" si="490">H404+J404+L404</f>
        <v>0</v>
      </c>
      <c r="G404" s="8">
        <f t="shared" ref="G404:G406" si="491">I404+K404+M404</f>
        <v>0</v>
      </c>
      <c r="H404" s="9">
        <v>0</v>
      </c>
      <c r="I404" s="9">
        <v>0</v>
      </c>
      <c r="J404" s="9">
        <v>0</v>
      </c>
      <c r="K404" s="9">
        <v>0</v>
      </c>
      <c r="L404" s="9">
        <v>0</v>
      </c>
      <c r="M404" s="9">
        <v>0</v>
      </c>
      <c r="N404" s="73"/>
      <c r="O404" s="61"/>
      <c r="P404" s="99"/>
      <c r="Q404" s="99"/>
      <c r="R404" s="99"/>
      <c r="S404" s="99"/>
      <c r="T404" s="99"/>
      <c r="U404" s="99"/>
      <c r="V404" s="99"/>
      <c r="W404" s="99"/>
    </row>
    <row r="405" spans="1:23" ht="13.5" customHeight="1">
      <c r="A405" s="63"/>
      <c r="B405" s="84"/>
      <c r="C405" s="61"/>
      <c r="D405" s="87"/>
      <c r="E405" s="3" t="s">
        <v>23</v>
      </c>
      <c r="F405" s="8">
        <f t="shared" si="490"/>
        <v>0</v>
      </c>
      <c r="G405" s="8">
        <f t="shared" si="491"/>
        <v>0</v>
      </c>
      <c r="H405" s="9">
        <v>0</v>
      </c>
      <c r="I405" s="9">
        <v>0</v>
      </c>
      <c r="J405" s="9">
        <v>0</v>
      </c>
      <c r="K405" s="9">
        <v>0</v>
      </c>
      <c r="L405" s="9">
        <v>0</v>
      </c>
      <c r="M405" s="9">
        <v>0</v>
      </c>
      <c r="N405" s="73"/>
      <c r="O405" s="61"/>
      <c r="P405" s="99"/>
      <c r="Q405" s="99"/>
      <c r="R405" s="99"/>
      <c r="S405" s="99"/>
      <c r="T405" s="99"/>
      <c r="U405" s="99"/>
      <c r="V405" s="99"/>
      <c r="W405" s="99"/>
    </row>
    <row r="406" spans="1:23" ht="9.75" customHeight="1">
      <c r="A406" s="64"/>
      <c r="B406" s="85"/>
      <c r="C406" s="68"/>
      <c r="D406" s="88"/>
      <c r="E406" s="3" t="s">
        <v>24</v>
      </c>
      <c r="F406" s="8">
        <f t="shared" si="490"/>
        <v>0</v>
      </c>
      <c r="G406" s="8">
        <f t="shared" si="491"/>
        <v>0</v>
      </c>
      <c r="H406" s="9">
        <v>0</v>
      </c>
      <c r="I406" s="9">
        <v>0</v>
      </c>
      <c r="J406" s="9">
        <v>0</v>
      </c>
      <c r="K406" s="9">
        <v>0</v>
      </c>
      <c r="L406" s="9">
        <v>0</v>
      </c>
      <c r="M406" s="9">
        <v>0</v>
      </c>
      <c r="N406" s="74"/>
      <c r="O406" s="68"/>
      <c r="P406" s="100"/>
      <c r="Q406" s="100"/>
      <c r="R406" s="100"/>
      <c r="S406" s="100"/>
      <c r="T406" s="100"/>
      <c r="U406" s="100"/>
      <c r="V406" s="100"/>
      <c r="W406" s="100"/>
    </row>
    <row r="407" spans="1:23" ht="24" customHeight="1">
      <c r="A407" s="62" t="s">
        <v>40</v>
      </c>
      <c r="B407" s="83" t="s">
        <v>177</v>
      </c>
      <c r="C407" s="60" t="s">
        <v>200</v>
      </c>
      <c r="D407" s="86" t="s">
        <v>229</v>
      </c>
      <c r="E407" s="7" t="s">
        <v>19</v>
      </c>
      <c r="F407" s="8">
        <f>F408+F409+F410+F411</f>
        <v>540000</v>
      </c>
      <c r="G407" s="8">
        <f t="shared" ref="G407:K407" si="492">G408+G409+G410+G411</f>
        <v>540000</v>
      </c>
      <c r="H407" s="9">
        <f>H408+H409+H410+H411</f>
        <v>540000</v>
      </c>
      <c r="I407" s="9">
        <f>I408+I409+I410+I411</f>
        <v>540000</v>
      </c>
      <c r="J407" s="9">
        <f t="shared" si="492"/>
        <v>0</v>
      </c>
      <c r="K407" s="9">
        <f t="shared" si="492"/>
        <v>0</v>
      </c>
      <c r="L407" s="9">
        <f t="shared" ref="L407:M407" si="493">L408+L409+L410+L411</f>
        <v>0</v>
      </c>
      <c r="M407" s="9">
        <f t="shared" si="493"/>
        <v>0</v>
      </c>
      <c r="N407" s="72" t="s">
        <v>178</v>
      </c>
      <c r="O407" s="60" t="s">
        <v>45</v>
      </c>
      <c r="P407" s="98">
        <f>(R407+T407+V407)/3</f>
        <v>0.16666666666666666</v>
      </c>
      <c r="Q407" s="98">
        <f>(S407+U407+W407)/3</f>
        <v>0.19999999999999998</v>
      </c>
      <c r="R407" s="98">
        <v>0.5</v>
      </c>
      <c r="S407" s="98">
        <v>0.6</v>
      </c>
      <c r="T407" s="98">
        <v>0</v>
      </c>
      <c r="U407" s="98">
        <v>0</v>
      </c>
      <c r="V407" s="98">
        <v>0</v>
      </c>
      <c r="W407" s="98">
        <v>0</v>
      </c>
    </row>
    <row r="408" spans="1:23" ht="27" customHeight="1">
      <c r="A408" s="63"/>
      <c r="B408" s="84"/>
      <c r="C408" s="61"/>
      <c r="D408" s="87"/>
      <c r="E408" s="3" t="s">
        <v>21</v>
      </c>
      <c r="F408" s="8">
        <f>H408+J408+L408</f>
        <v>21600</v>
      </c>
      <c r="G408" s="8">
        <f>I408+K408+M408</f>
        <v>21600</v>
      </c>
      <c r="H408" s="9">
        <v>21600</v>
      </c>
      <c r="I408" s="9">
        <v>21600</v>
      </c>
      <c r="J408" s="9">
        <v>0</v>
      </c>
      <c r="K408" s="9">
        <v>0</v>
      </c>
      <c r="L408" s="9">
        <v>0</v>
      </c>
      <c r="M408" s="9">
        <v>0</v>
      </c>
      <c r="N408" s="73"/>
      <c r="O408" s="61"/>
      <c r="P408" s="99"/>
      <c r="Q408" s="99"/>
      <c r="R408" s="99"/>
      <c r="S408" s="99"/>
      <c r="T408" s="99"/>
      <c r="U408" s="99"/>
      <c r="V408" s="99"/>
      <c r="W408" s="99"/>
    </row>
    <row r="409" spans="1:23" ht="13.5" customHeight="1">
      <c r="A409" s="63"/>
      <c r="B409" s="84"/>
      <c r="C409" s="61"/>
      <c r="D409" s="87"/>
      <c r="E409" s="3" t="s">
        <v>22</v>
      </c>
      <c r="F409" s="8">
        <f t="shared" ref="F409:F411" si="494">H409+J409+L409</f>
        <v>518400</v>
      </c>
      <c r="G409" s="8">
        <f t="shared" ref="G409:G411" si="495">I409+K409+M409</f>
        <v>518400</v>
      </c>
      <c r="H409" s="9">
        <v>518400</v>
      </c>
      <c r="I409" s="9">
        <v>518400</v>
      </c>
      <c r="J409" s="9">
        <v>0</v>
      </c>
      <c r="K409" s="9">
        <v>0</v>
      </c>
      <c r="L409" s="9">
        <v>0</v>
      </c>
      <c r="M409" s="9">
        <v>0</v>
      </c>
      <c r="N409" s="73"/>
      <c r="O409" s="61"/>
      <c r="P409" s="99"/>
      <c r="Q409" s="99"/>
      <c r="R409" s="99"/>
      <c r="S409" s="99"/>
      <c r="T409" s="99"/>
      <c r="U409" s="99"/>
      <c r="V409" s="99"/>
      <c r="W409" s="99"/>
    </row>
    <row r="410" spans="1:23" ht="13.5" customHeight="1">
      <c r="A410" s="63"/>
      <c r="B410" s="84"/>
      <c r="C410" s="61"/>
      <c r="D410" s="87"/>
      <c r="E410" s="3" t="s">
        <v>23</v>
      </c>
      <c r="F410" s="8">
        <f t="shared" si="494"/>
        <v>0</v>
      </c>
      <c r="G410" s="8">
        <f t="shared" si="495"/>
        <v>0</v>
      </c>
      <c r="H410" s="9">
        <v>0</v>
      </c>
      <c r="I410" s="9">
        <v>0</v>
      </c>
      <c r="J410" s="9">
        <v>0</v>
      </c>
      <c r="K410" s="9">
        <v>0</v>
      </c>
      <c r="L410" s="9">
        <v>0</v>
      </c>
      <c r="M410" s="9">
        <v>0</v>
      </c>
      <c r="N410" s="73"/>
      <c r="O410" s="61"/>
      <c r="P410" s="99"/>
      <c r="Q410" s="99"/>
      <c r="R410" s="99"/>
      <c r="S410" s="99"/>
      <c r="T410" s="99"/>
      <c r="U410" s="99"/>
      <c r="V410" s="99"/>
      <c r="W410" s="99"/>
    </row>
    <row r="411" spans="1:23" ht="13.5" customHeight="1">
      <c r="A411" s="64"/>
      <c r="B411" s="85"/>
      <c r="C411" s="68"/>
      <c r="D411" s="88"/>
      <c r="E411" s="3" t="s">
        <v>24</v>
      </c>
      <c r="F411" s="8">
        <f t="shared" si="494"/>
        <v>0</v>
      </c>
      <c r="G411" s="8">
        <f t="shared" si="495"/>
        <v>0</v>
      </c>
      <c r="H411" s="9">
        <v>0</v>
      </c>
      <c r="I411" s="9">
        <v>0</v>
      </c>
      <c r="J411" s="9">
        <v>0</v>
      </c>
      <c r="K411" s="9">
        <v>0</v>
      </c>
      <c r="L411" s="9">
        <v>0</v>
      </c>
      <c r="M411" s="9">
        <v>0</v>
      </c>
      <c r="N411" s="74"/>
      <c r="O411" s="68"/>
      <c r="P411" s="100"/>
      <c r="Q411" s="100"/>
      <c r="R411" s="100"/>
      <c r="S411" s="100"/>
      <c r="T411" s="100"/>
      <c r="U411" s="100"/>
      <c r="V411" s="100"/>
      <c r="W411" s="100"/>
    </row>
    <row r="412" spans="1:23" ht="15" customHeight="1">
      <c r="A412" s="101" t="s">
        <v>179</v>
      </c>
      <c r="B412" s="102"/>
      <c r="C412" s="80" t="s">
        <v>9</v>
      </c>
      <c r="D412" s="80" t="s">
        <v>9</v>
      </c>
      <c r="E412" s="10" t="s">
        <v>8</v>
      </c>
      <c r="F412" s="8">
        <f>F392</f>
        <v>574420</v>
      </c>
      <c r="G412" s="8">
        <f t="shared" ref="G412:K412" si="496">G392</f>
        <v>574420</v>
      </c>
      <c r="H412" s="8">
        <f t="shared" ref="H412:I416" si="497">H392</f>
        <v>540000</v>
      </c>
      <c r="I412" s="8">
        <f t="shared" si="497"/>
        <v>540000</v>
      </c>
      <c r="J412" s="8">
        <f t="shared" si="496"/>
        <v>31050</v>
      </c>
      <c r="K412" s="8">
        <f t="shared" si="496"/>
        <v>31050</v>
      </c>
      <c r="L412" s="8">
        <f t="shared" ref="L412:M412" si="498">L392</f>
        <v>3370</v>
      </c>
      <c r="M412" s="8">
        <f t="shared" si="498"/>
        <v>3370</v>
      </c>
      <c r="N412" s="60" t="s">
        <v>9</v>
      </c>
      <c r="O412" s="52" t="s">
        <v>9</v>
      </c>
      <c r="P412" s="52" t="s">
        <v>9</v>
      </c>
      <c r="Q412" s="52" t="s">
        <v>9</v>
      </c>
      <c r="R412" s="52" t="s">
        <v>9</v>
      </c>
      <c r="S412" s="52" t="s">
        <v>9</v>
      </c>
      <c r="T412" s="52" t="s">
        <v>9</v>
      </c>
      <c r="U412" s="52" t="s">
        <v>9</v>
      </c>
      <c r="V412" s="52" t="s">
        <v>9</v>
      </c>
      <c r="W412" s="52" t="s">
        <v>9</v>
      </c>
    </row>
    <row r="413" spans="1:23" ht="15" customHeight="1">
      <c r="A413" s="103"/>
      <c r="B413" s="104"/>
      <c r="C413" s="81"/>
      <c r="D413" s="81"/>
      <c r="E413" s="3" t="s">
        <v>21</v>
      </c>
      <c r="F413" s="8">
        <f t="shared" ref="F413:K413" si="499">F393</f>
        <v>56020</v>
      </c>
      <c r="G413" s="8">
        <f t="shared" si="499"/>
        <v>56020</v>
      </c>
      <c r="H413" s="8">
        <f t="shared" si="497"/>
        <v>21600</v>
      </c>
      <c r="I413" s="8">
        <f t="shared" si="497"/>
        <v>21600</v>
      </c>
      <c r="J413" s="8">
        <f t="shared" si="499"/>
        <v>31050</v>
      </c>
      <c r="K413" s="8">
        <f t="shared" si="499"/>
        <v>31050</v>
      </c>
      <c r="L413" s="8">
        <f t="shared" ref="L413:M413" si="500">L393</f>
        <v>3370</v>
      </c>
      <c r="M413" s="8">
        <f t="shared" si="500"/>
        <v>3370</v>
      </c>
      <c r="N413" s="61"/>
      <c r="O413" s="53"/>
      <c r="P413" s="53"/>
      <c r="Q413" s="53"/>
      <c r="R413" s="53"/>
      <c r="S413" s="53"/>
      <c r="T413" s="53"/>
      <c r="U413" s="53"/>
      <c r="V413" s="53"/>
      <c r="W413" s="53"/>
    </row>
    <row r="414" spans="1:23" ht="15" customHeight="1">
      <c r="A414" s="103"/>
      <c r="B414" s="104"/>
      <c r="C414" s="81"/>
      <c r="D414" s="81"/>
      <c r="E414" s="3" t="s">
        <v>22</v>
      </c>
      <c r="F414" s="8">
        <f t="shared" ref="F414:K414" si="501">F394</f>
        <v>518400</v>
      </c>
      <c r="G414" s="8">
        <f t="shared" si="501"/>
        <v>518400</v>
      </c>
      <c r="H414" s="8">
        <f t="shared" si="497"/>
        <v>518400</v>
      </c>
      <c r="I414" s="8">
        <f t="shared" si="497"/>
        <v>518400</v>
      </c>
      <c r="J414" s="8">
        <f t="shared" si="501"/>
        <v>0</v>
      </c>
      <c r="K414" s="8">
        <f t="shared" si="501"/>
        <v>0</v>
      </c>
      <c r="L414" s="8">
        <f t="shared" ref="L414:M414" si="502">L394</f>
        <v>0</v>
      </c>
      <c r="M414" s="8">
        <f t="shared" si="502"/>
        <v>0</v>
      </c>
      <c r="N414" s="61"/>
      <c r="O414" s="53"/>
      <c r="P414" s="53"/>
      <c r="Q414" s="53"/>
      <c r="R414" s="53"/>
      <c r="S414" s="53"/>
      <c r="T414" s="53"/>
      <c r="U414" s="53"/>
      <c r="V414" s="53"/>
      <c r="W414" s="53"/>
    </row>
    <row r="415" spans="1:23" ht="15" customHeight="1">
      <c r="A415" s="103"/>
      <c r="B415" s="104"/>
      <c r="C415" s="81"/>
      <c r="D415" s="81"/>
      <c r="E415" s="11" t="s">
        <v>23</v>
      </c>
      <c r="F415" s="8">
        <f t="shared" ref="F415:K415" si="503">F395</f>
        <v>0</v>
      </c>
      <c r="G415" s="8">
        <f t="shared" si="503"/>
        <v>0</v>
      </c>
      <c r="H415" s="8">
        <f t="shared" si="497"/>
        <v>0</v>
      </c>
      <c r="I415" s="8">
        <f t="shared" si="497"/>
        <v>0</v>
      </c>
      <c r="J415" s="8">
        <f t="shared" si="503"/>
        <v>0</v>
      </c>
      <c r="K415" s="8">
        <f t="shared" si="503"/>
        <v>0</v>
      </c>
      <c r="L415" s="8">
        <f t="shared" ref="L415:M415" si="504">L395</f>
        <v>0</v>
      </c>
      <c r="M415" s="8">
        <f t="shared" si="504"/>
        <v>0</v>
      </c>
      <c r="N415" s="61"/>
      <c r="O415" s="53"/>
      <c r="P415" s="53"/>
      <c r="Q415" s="53"/>
      <c r="R415" s="53"/>
      <c r="S415" s="53"/>
      <c r="T415" s="53"/>
      <c r="U415" s="53"/>
      <c r="V415" s="53"/>
      <c r="W415" s="53"/>
    </row>
    <row r="416" spans="1:23" ht="15" customHeight="1">
      <c r="A416" s="105"/>
      <c r="B416" s="106"/>
      <c r="C416" s="82"/>
      <c r="D416" s="82"/>
      <c r="E416" s="3" t="s">
        <v>24</v>
      </c>
      <c r="F416" s="8">
        <f t="shared" ref="F416:K416" si="505">F396</f>
        <v>0</v>
      </c>
      <c r="G416" s="8">
        <f t="shared" si="505"/>
        <v>0</v>
      </c>
      <c r="H416" s="8">
        <f t="shared" si="497"/>
        <v>0</v>
      </c>
      <c r="I416" s="8">
        <f t="shared" si="497"/>
        <v>0</v>
      </c>
      <c r="J416" s="8">
        <f t="shared" si="505"/>
        <v>0</v>
      </c>
      <c r="K416" s="8">
        <f t="shared" si="505"/>
        <v>0</v>
      </c>
      <c r="L416" s="8">
        <f t="shared" ref="L416:M416" si="506">L396</f>
        <v>0</v>
      </c>
      <c r="M416" s="8">
        <f t="shared" si="506"/>
        <v>0</v>
      </c>
      <c r="N416" s="68"/>
      <c r="O416" s="54"/>
      <c r="P416" s="54"/>
      <c r="Q416" s="54"/>
      <c r="R416" s="54"/>
      <c r="S416" s="54"/>
      <c r="T416" s="54"/>
      <c r="U416" s="54"/>
      <c r="V416" s="54"/>
      <c r="W416" s="54"/>
    </row>
    <row r="417" spans="1:23" ht="15" customHeight="1">
      <c r="A417" s="203" t="s">
        <v>180</v>
      </c>
      <c r="B417" s="203"/>
      <c r="C417" s="203"/>
      <c r="D417" s="203"/>
      <c r="E417" s="203"/>
      <c r="F417" s="203"/>
      <c r="G417" s="203"/>
      <c r="H417" s="203"/>
      <c r="I417" s="203"/>
      <c r="J417" s="203"/>
      <c r="K417" s="203"/>
      <c r="L417" s="203"/>
      <c r="M417" s="203"/>
      <c r="N417" s="203"/>
      <c r="O417" s="203"/>
      <c r="P417" s="203"/>
      <c r="Q417" s="203"/>
      <c r="R417" s="203"/>
      <c r="S417" s="203"/>
      <c r="T417" s="203"/>
      <c r="U417" s="203"/>
      <c r="V417" s="203"/>
      <c r="W417" s="203"/>
    </row>
    <row r="418" spans="1:23" ht="14.25" customHeight="1">
      <c r="A418" s="203" t="s">
        <v>181</v>
      </c>
      <c r="B418" s="203"/>
      <c r="C418" s="203"/>
      <c r="D418" s="203"/>
      <c r="E418" s="203"/>
      <c r="F418" s="203"/>
      <c r="G418" s="203"/>
      <c r="H418" s="203"/>
      <c r="I418" s="203"/>
      <c r="J418" s="203"/>
      <c r="K418" s="203"/>
      <c r="L418" s="203"/>
      <c r="M418" s="203"/>
      <c r="N418" s="203"/>
      <c r="O418" s="203"/>
      <c r="P418" s="203"/>
      <c r="Q418" s="203"/>
      <c r="R418" s="203"/>
      <c r="S418" s="203"/>
      <c r="T418" s="203"/>
      <c r="U418" s="203"/>
      <c r="V418" s="203"/>
      <c r="W418" s="203"/>
    </row>
    <row r="419" spans="1:23" ht="15" customHeight="1">
      <c r="A419" s="203" t="s">
        <v>182</v>
      </c>
      <c r="B419" s="203"/>
      <c r="C419" s="203"/>
      <c r="D419" s="203"/>
      <c r="E419" s="203"/>
      <c r="F419" s="203"/>
      <c r="G419" s="203"/>
      <c r="H419" s="203"/>
      <c r="I419" s="203"/>
      <c r="J419" s="203"/>
      <c r="K419" s="203"/>
      <c r="L419" s="203"/>
      <c r="M419" s="203"/>
      <c r="N419" s="203"/>
      <c r="O419" s="203"/>
      <c r="P419" s="203"/>
      <c r="Q419" s="203"/>
      <c r="R419" s="203"/>
      <c r="S419" s="203"/>
      <c r="T419" s="203"/>
      <c r="U419" s="203"/>
      <c r="V419" s="203"/>
      <c r="W419" s="203"/>
    </row>
    <row r="420" spans="1:23" ht="2.25" hidden="1" customHeight="1">
      <c r="V420" s="2"/>
      <c r="W420" s="2"/>
    </row>
    <row r="421" spans="1:23" ht="51" customHeight="1">
      <c r="A421" s="52">
        <v>1</v>
      </c>
      <c r="B421" s="95" t="s">
        <v>183</v>
      </c>
      <c r="C421" s="60" t="s">
        <v>9</v>
      </c>
      <c r="D421" s="60" t="s">
        <v>9</v>
      </c>
      <c r="E421" s="7" t="s">
        <v>19</v>
      </c>
      <c r="F421" s="8">
        <f>F426</f>
        <v>12458</v>
      </c>
      <c r="G421" s="8">
        <f t="shared" ref="G421:J421" si="507">G426</f>
        <v>12458</v>
      </c>
      <c r="H421" s="8">
        <f t="shared" ref="H421:I425" si="508">H426</f>
        <v>3000</v>
      </c>
      <c r="I421" s="8">
        <f t="shared" si="508"/>
        <v>3000</v>
      </c>
      <c r="J421" s="8">
        <f t="shared" si="507"/>
        <v>6458</v>
      </c>
      <c r="K421" s="8">
        <f>K426</f>
        <v>6458</v>
      </c>
      <c r="L421" s="8">
        <f t="shared" ref="L421" si="509">L426</f>
        <v>3000</v>
      </c>
      <c r="M421" s="8">
        <f>M426</f>
        <v>3000</v>
      </c>
      <c r="N421" s="52" t="s">
        <v>9</v>
      </c>
      <c r="O421" s="52" t="s">
        <v>9</v>
      </c>
      <c r="P421" s="52" t="s">
        <v>9</v>
      </c>
      <c r="Q421" s="52" t="s">
        <v>9</v>
      </c>
      <c r="R421" s="52" t="s">
        <v>9</v>
      </c>
      <c r="S421" s="52" t="s">
        <v>9</v>
      </c>
      <c r="T421" s="52" t="s">
        <v>9</v>
      </c>
      <c r="U421" s="52" t="s">
        <v>9</v>
      </c>
      <c r="V421" s="52" t="s">
        <v>9</v>
      </c>
      <c r="W421" s="52" t="s">
        <v>9</v>
      </c>
    </row>
    <row r="422" spans="1:23" ht="42.75" customHeight="1">
      <c r="A422" s="53"/>
      <c r="B422" s="96"/>
      <c r="C422" s="61"/>
      <c r="D422" s="61"/>
      <c r="E422" s="3" t="s">
        <v>21</v>
      </c>
      <c r="F422" s="8">
        <f t="shared" ref="F422:J422" si="510">F427</f>
        <v>12458</v>
      </c>
      <c r="G422" s="8">
        <f t="shared" si="510"/>
        <v>12458</v>
      </c>
      <c r="H422" s="8">
        <f t="shared" si="508"/>
        <v>3000</v>
      </c>
      <c r="I422" s="8">
        <f t="shared" si="508"/>
        <v>3000</v>
      </c>
      <c r="J422" s="8">
        <f t="shared" si="510"/>
        <v>6458</v>
      </c>
      <c r="K422" s="8">
        <f>K427</f>
        <v>6458</v>
      </c>
      <c r="L422" s="8">
        <f t="shared" ref="L422" si="511">L427</f>
        <v>3000</v>
      </c>
      <c r="M422" s="8">
        <f>M427</f>
        <v>3000</v>
      </c>
      <c r="N422" s="53"/>
      <c r="O422" s="53"/>
      <c r="P422" s="53"/>
      <c r="Q422" s="53"/>
      <c r="R422" s="53"/>
      <c r="S422" s="53"/>
      <c r="T422" s="53"/>
      <c r="U422" s="53"/>
      <c r="V422" s="53"/>
      <c r="W422" s="53"/>
    </row>
    <row r="423" spans="1:23" ht="34.5" customHeight="1">
      <c r="A423" s="53"/>
      <c r="B423" s="96"/>
      <c r="C423" s="61"/>
      <c r="D423" s="61"/>
      <c r="E423" s="3" t="s">
        <v>22</v>
      </c>
      <c r="F423" s="8">
        <f t="shared" ref="F423:K423" si="512">F428</f>
        <v>0</v>
      </c>
      <c r="G423" s="8">
        <f t="shared" si="512"/>
        <v>0</v>
      </c>
      <c r="H423" s="8">
        <f t="shared" si="508"/>
        <v>0</v>
      </c>
      <c r="I423" s="8">
        <f t="shared" si="508"/>
        <v>0</v>
      </c>
      <c r="J423" s="8">
        <f t="shared" si="512"/>
        <v>0</v>
      </c>
      <c r="K423" s="8">
        <f t="shared" si="512"/>
        <v>0</v>
      </c>
      <c r="L423" s="8">
        <f t="shared" ref="L423:M423" si="513">L428</f>
        <v>0</v>
      </c>
      <c r="M423" s="8">
        <f t="shared" si="513"/>
        <v>0</v>
      </c>
      <c r="N423" s="53"/>
      <c r="O423" s="53"/>
      <c r="P423" s="53"/>
      <c r="Q423" s="53"/>
      <c r="R423" s="53"/>
      <c r="S423" s="53"/>
      <c r="T423" s="53"/>
      <c r="U423" s="53"/>
      <c r="V423" s="53"/>
      <c r="W423" s="53"/>
    </row>
    <row r="424" spans="1:23" ht="24.75" customHeight="1">
      <c r="A424" s="53"/>
      <c r="B424" s="96"/>
      <c r="C424" s="61"/>
      <c r="D424" s="61"/>
      <c r="E424" s="3" t="s">
        <v>23</v>
      </c>
      <c r="F424" s="8">
        <f t="shared" ref="F424:K424" si="514">F429</f>
        <v>0</v>
      </c>
      <c r="G424" s="8">
        <f t="shared" si="514"/>
        <v>0</v>
      </c>
      <c r="H424" s="8">
        <f t="shared" si="508"/>
        <v>0</v>
      </c>
      <c r="I424" s="8">
        <f t="shared" si="508"/>
        <v>0</v>
      </c>
      <c r="J424" s="8">
        <f t="shared" si="514"/>
        <v>0</v>
      </c>
      <c r="K424" s="8">
        <f t="shared" si="514"/>
        <v>0</v>
      </c>
      <c r="L424" s="8">
        <f t="shared" ref="L424:M424" si="515">L429</f>
        <v>0</v>
      </c>
      <c r="M424" s="8">
        <f t="shared" si="515"/>
        <v>0</v>
      </c>
      <c r="N424" s="53"/>
      <c r="O424" s="53"/>
      <c r="P424" s="53"/>
      <c r="Q424" s="53"/>
      <c r="R424" s="53"/>
      <c r="S424" s="53"/>
      <c r="T424" s="53"/>
      <c r="U424" s="53"/>
      <c r="V424" s="53"/>
      <c r="W424" s="53"/>
    </row>
    <row r="425" spans="1:23" ht="17.25" customHeight="1">
      <c r="A425" s="54"/>
      <c r="B425" s="97"/>
      <c r="C425" s="68"/>
      <c r="D425" s="68"/>
      <c r="E425" s="3" t="s">
        <v>24</v>
      </c>
      <c r="F425" s="8">
        <f t="shared" ref="F425:K425" si="516">F430</f>
        <v>0</v>
      </c>
      <c r="G425" s="8">
        <f t="shared" si="516"/>
        <v>0</v>
      </c>
      <c r="H425" s="8">
        <f t="shared" si="508"/>
        <v>0</v>
      </c>
      <c r="I425" s="8">
        <f t="shared" si="508"/>
        <v>0</v>
      </c>
      <c r="J425" s="8">
        <f t="shared" si="516"/>
        <v>0</v>
      </c>
      <c r="K425" s="8">
        <f t="shared" si="516"/>
        <v>0</v>
      </c>
      <c r="L425" s="8">
        <f t="shared" ref="L425:M425" si="517">L430</f>
        <v>0</v>
      </c>
      <c r="M425" s="8">
        <f t="shared" si="517"/>
        <v>0</v>
      </c>
      <c r="N425" s="54"/>
      <c r="O425" s="54"/>
      <c r="P425" s="54"/>
      <c r="Q425" s="54"/>
      <c r="R425" s="54"/>
      <c r="S425" s="54"/>
      <c r="T425" s="54"/>
      <c r="U425" s="54"/>
      <c r="V425" s="54"/>
      <c r="W425" s="54"/>
    </row>
    <row r="426" spans="1:23" ht="21.75" customHeight="1">
      <c r="A426" s="52" t="s">
        <v>35</v>
      </c>
      <c r="B426" s="92" t="s">
        <v>184</v>
      </c>
      <c r="C426" s="60" t="s">
        <v>9</v>
      </c>
      <c r="D426" s="60" t="s">
        <v>9</v>
      </c>
      <c r="E426" s="13" t="s">
        <v>19</v>
      </c>
      <c r="F426" s="8">
        <f t="shared" ref="F426:K426" si="518">F427+F428+F429+F430</f>
        <v>12458</v>
      </c>
      <c r="G426" s="8">
        <f t="shared" si="518"/>
        <v>12458</v>
      </c>
      <c r="H426" s="8">
        <f>H427+H428+H429+H430</f>
        <v>3000</v>
      </c>
      <c r="I426" s="8">
        <f>I427+I428+I429+I430</f>
        <v>3000</v>
      </c>
      <c r="J426" s="8">
        <f t="shared" si="518"/>
        <v>6458</v>
      </c>
      <c r="K426" s="8">
        <f t="shared" si="518"/>
        <v>6458</v>
      </c>
      <c r="L426" s="8">
        <f t="shared" ref="L426:M426" si="519">L427+L428+L429+L430</f>
        <v>3000</v>
      </c>
      <c r="M426" s="8">
        <f t="shared" si="519"/>
        <v>3000</v>
      </c>
      <c r="N426" s="52" t="s">
        <v>9</v>
      </c>
      <c r="O426" s="52" t="s">
        <v>9</v>
      </c>
      <c r="P426" s="52" t="s">
        <v>9</v>
      </c>
      <c r="Q426" s="52" t="s">
        <v>9</v>
      </c>
      <c r="R426" s="52" t="s">
        <v>9</v>
      </c>
      <c r="S426" s="52" t="s">
        <v>9</v>
      </c>
      <c r="T426" s="52" t="s">
        <v>9</v>
      </c>
      <c r="U426" s="52" t="s">
        <v>9</v>
      </c>
      <c r="V426" s="52" t="s">
        <v>9</v>
      </c>
      <c r="W426" s="52" t="s">
        <v>9</v>
      </c>
    </row>
    <row r="427" spans="1:23" ht="27" customHeight="1">
      <c r="A427" s="53"/>
      <c r="B427" s="93"/>
      <c r="C427" s="61"/>
      <c r="D427" s="61"/>
      <c r="E427" s="3" t="s">
        <v>21</v>
      </c>
      <c r="F427" s="8">
        <f>F432</f>
        <v>12458</v>
      </c>
      <c r="G427" s="8">
        <f t="shared" ref="G427:K427" si="520">G432</f>
        <v>12458</v>
      </c>
      <c r="H427" s="8">
        <f t="shared" ref="H427:I430" si="521">H432</f>
        <v>3000</v>
      </c>
      <c r="I427" s="8">
        <f t="shared" si="521"/>
        <v>3000</v>
      </c>
      <c r="J427" s="8">
        <f t="shared" si="520"/>
        <v>6458</v>
      </c>
      <c r="K427" s="8">
        <f t="shared" si="520"/>
        <v>6458</v>
      </c>
      <c r="L427" s="8">
        <f t="shared" ref="L427:M427" si="522">L432</f>
        <v>3000</v>
      </c>
      <c r="M427" s="8">
        <f t="shared" si="522"/>
        <v>3000</v>
      </c>
      <c r="N427" s="53"/>
      <c r="O427" s="53"/>
      <c r="P427" s="53"/>
      <c r="Q427" s="53"/>
      <c r="R427" s="53"/>
      <c r="S427" s="53"/>
      <c r="T427" s="53"/>
      <c r="U427" s="53"/>
      <c r="V427" s="53"/>
      <c r="W427" s="53"/>
    </row>
    <row r="428" spans="1:23" ht="16.5" customHeight="1">
      <c r="A428" s="53"/>
      <c r="B428" s="93"/>
      <c r="C428" s="61"/>
      <c r="D428" s="61"/>
      <c r="E428" s="3" t="s">
        <v>22</v>
      </c>
      <c r="F428" s="8">
        <f t="shared" ref="F428:K430" si="523">F433</f>
        <v>0</v>
      </c>
      <c r="G428" s="8">
        <f t="shared" si="523"/>
        <v>0</v>
      </c>
      <c r="H428" s="8">
        <f t="shared" si="521"/>
        <v>0</v>
      </c>
      <c r="I428" s="8">
        <f t="shared" si="521"/>
        <v>0</v>
      </c>
      <c r="J428" s="8">
        <f t="shared" si="523"/>
        <v>0</v>
      </c>
      <c r="K428" s="8">
        <f t="shared" si="523"/>
        <v>0</v>
      </c>
      <c r="L428" s="8">
        <f t="shared" ref="L428:M428" si="524">L433</f>
        <v>0</v>
      </c>
      <c r="M428" s="8">
        <f t="shared" si="524"/>
        <v>0</v>
      </c>
      <c r="N428" s="53"/>
      <c r="O428" s="53"/>
      <c r="P428" s="53"/>
      <c r="Q428" s="53"/>
      <c r="R428" s="53"/>
      <c r="S428" s="53"/>
      <c r="T428" s="53"/>
      <c r="U428" s="53"/>
      <c r="V428" s="53"/>
      <c r="W428" s="53"/>
    </row>
    <row r="429" spans="1:23" ht="12.75" customHeight="1">
      <c r="A429" s="53"/>
      <c r="B429" s="93"/>
      <c r="C429" s="61"/>
      <c r="D429" s="61"/>
      <c r="E429" s="3" t="s">
        <v>23</v>
      </c>
      <c r="F429" s="8">
        <f t="shared" si="523"/>
        <v>0</v>
      </c>
      <c r="G429" s="8">
        <f t="shared" si="523"/>
        <v>0</v>
      </c>
      <c r="H429" s="8">
        <f t="shared" si="521"/>
        <v>0</v>
      </c>
      <c r="I429" s="8">
        <f t="shared" si="521"/>
        <v>0</v>
      </c>
      <c r="J429" s="8">
        <f t="shared" si="523"/>
        <v>0</v>
      </c>
      <c r="K429" s="8">
        <f t="shared" si="523"/>
        <v>0</v>
      </c>
      <c r="L429" s="8">
        <f t="shared" ref="L429:M429" si="525">L434</f>
        <v>0</v>
      </c>
      <c r="M429" s="8">
        <f t="shared" si="525"/>
        <v>0</v>
      </c>
      <c r="N429" s="53"/>
      <c r="O429" s="53"/>
      <c r="P429" s="53"/>
      <c r="Q429" s="53"/>
      <c r="R429" s="53"/>
      <c r="S429" s="53"/>
      <c r="T429" s="53"/>
      <c r="U429" s="53"/>
      <c r="V429" s="53"/>
      <c r="W429" s="53"/>
    </row>
    <row r="430" spans="1:23" ht="15" customHeight="1">
      <c r="A430" s="54"/>
      <c r="B430" s="94"/>
      <c r="C430" s="68"/>
      <c r="D430" s="68"/>
      <c r="E430" s="3" t="s">
        <v>24</v>
      </c>
      <c r="F430" s="8">
        <f t="shared" si="523"/>
        <v>0</v>
      </c>
      <c r="G430" s="8">
        <f t="shared" si="523"/>
        <v>0</v>
      </c>
      <c r="H430" s="8">
        <f t="shared" si="521"/>
        <v>0</v>
      </c>
      <c r="I430" s="8">
        <f t="shared" si="521"/>
        <v>0</v>
      </c>
      <c r="J430" s="8">
        <f t="shared" si="523"/>
        <v>0</v>
      </c>
      <c r="K430" s="8">
        <f t="shared" si="523"/>
        <v>0</v>
      </c>
      <c r="L430" s="8">
        <f t="shared" ref="L430:M430" si="526">L435</f>
        <v>0</v>
      </c>
      <c r="M430" s="8">
        <f t="shared" si="526"/>
        <v>0</v>
      </c>
      <c r="N430" s="54"/>
      <c r="O430" s="54"/>
      <c r="P430" s="54"/>
      <c r="Q430" s="54"/>
      <c r="R430" s="54"/>
      <c r="S430" s="54"/>
      <c r="T430" s="54"/>
      <c r="U430" s="54"/>
      <c r="V430" s="54"/>
      <c r="W430" s="54"/>
    </row>
    <row r="431" spans="1:23" ht="42" customHeight="1">
      <c r="A431" s="62" t="s">
        <v>38</v>
      </c>
      <c r="B431" s="83" t="s">
        <v>185</v>
      </c>
      <c r="C431" s="60" t="s">
        <v>200</v>
      </c>
      <c r="D431" s="86" t="s">
        <v>230</v>
      </c>
      <c r="E431" s="7" t="s">
        <v>19</v>
      </c>
      <c r="F431" s="8">
        <f>F432+F433+F434+F435</f>
        <v>12458</v>
      </c>
      <c r="G431" s="8">
        <f t="shared" ref="G431:K431" si="527">G432+G433+G434+G435</f>
        <v>12458</v>
      </c>
      <c r="H431" s="9">
        <f>H432+H433+H434+H435</f>
        <v>3000</v>
      </c>
      <c r="I431" s="9">
        <f>I432+I433+I434+I435</f>
        <v>3000</v>
      </c>
      <c r="J431" s="9">
        <f t="shared" si="527"/>
        <v>6458</v>
      </c>
      <c r="K431" s="9">
        <f t="shared" si="527"/>
        <v>6458</v>
      </c>
      <c r="L431" s="9">
        <f t="shared" ref="L431:M431" si="528">L432+L433+L434+L435</f>
        <v>3000</v>
      </c>
      <c r="M431" s="9">
        <f t="shared" si="528"/>
        <v>3000</v>
      </c>
      <c r="N431" s="72" t="s">
        <v>191</v>
      </c>
      <c r="O431" s="60" t="s">
        <v>111</v>
      </c>
      <c r="P431" s="52">
        <f>R431+T431+V431</f>
        <v>65</v>
      </c>
      <c r="Q431" s="52">
        <f>S431+U431+W431</f>
        <v>65</v>
      </c>
      <c r="R431" s="52">
        <v>20</v>
      </c>
      <c r="S431" s="52">
        <v>20</v>
      </c>
      <c r="T431" s="52">
        <v>20</v>
      </c>
      <c r="U431" s="52">
        <v>20</v>
      </c>
      <c r="V431" s="52">
        <v>25</v>
      </c>
      <c r="W431" s="52">
        <v>25</v>
      </c>
    </row>
    <row r="432" spans="1:23" ht="37.5" customHeight="1">
      <c r="A432" s="63"/>
      <c r="B432" s="84"/>
      <c r="C432" s="61"/>
      <c r="D432" s="87"/>
      <c r="E432" s="3" t="s">
        <v>21</v>
      </c>
      <c r="F432" s="8">
        <f>H432+J432+L432</f>
        <v>12458</v>
      </c>
      <c r="G432" s="8">
        <f>I432+K432+M432</f>
        <v>12458</v>
      </c>
      <c r="H432" s="9">
        <v>3000</v>
      </c>
      <c r="I432" s="9">
        <v>3000</v>
      </c>
      <c r="J432" s="9">
        <v>6458</v>
      </c>
      <c r="K432" s="9">
        <v>6458</v>
      </c>
      <c r="L432" s="9">
        <v>3000</v>
      </c>
      <c r="M432" s="9">
        <v>3000</v>
      </c>
      <c r="N432" s="73"/>
      <c r="O432" s="61"/>
      <c r="P432" s="53"/>
      <c r="Q432" s="53"/>
      <c r="R432" s="53"/>
      <c r="S432" s="53"/>
      <c r="T432" s="53"/>
      <c r="U432" s="53"/>
      <c r="V432" s="53"/>
      <c r="W432" s="53"/>
    </row>
    <row r="433" spans="1:23" ht="19.5" customHeight="1">
      <c r="A433" s="63"/>
      <c r="B433" s="84"/>
      <c r="C433" s="61"/>
      <c r="D433" s="87"/>
      <c r="E433" s="3" t="s">
        <v>22</v>
      </c>
      <c r="F433" s="8">
        <f t="shared" ref="F433:F435" si="529">H433+J433+L433</f>
        <v>0</v>
      </c>
      <c r="G433" s="8">
        <f t="shared" ref="G433:G435" si="530">I433+K433+M433</f>
        <v>0</v>
      </c>
      <c r="H433" s="9">
        <v>0</v>
      </c>
      <c r="I433" s="9">
        <v>0</v>
      </c>
      <c r="J433" s="9">
        <v>0</v>
      </c>
      <c r="K433" s="9">
        <v>0</v>
      </c>
      <c r="L433" s="9">
        <v>0</v>
      </c>
      <c r="M433" s="9">
        <v>0</v>
      </c>
      <c r="N433" s="73"/>
      <c r="O433" s="61"/>
      <c r="P433" s="53"/>
      <c r="Q433" s="53"/>
      <c r="R433" s="53"/>
      <c r="S433" s="53"/>
      <c r="T433" s="53"/>
      <c r="U433" s="53"/>
      <c r="V433" s="53"/>
      <c r="W433" s="53"/>
    </row>
    <row r="434" spans="1:23" ht="23.25" customHeight="1">
      <c r="A434" s="63"/>
      <c r="B434" s="84"/>
      <c r="C434" s="61"/>
      <c r="D434" s="87"/>
      <c r="E434" s="3" t="s">
        <v>23</v>
      </c>
      <c r="F434" s="8">
        <f t="shared" si="529"/>
        <v>0</v>
      </c>
      <c r="G434" s="8">
        <f t="shared" si="530"/>
        <v>0</v>
      </c>
      <c r="H434" s="9">
        <v>0</v>
      </c>
      <c r="I434" s="9">
        <v>0</v>
      </c>
      <c r="J434" s="9">
        <v>0</v>
      </c>
      <c r="K434" s="9">
        <v>0</v>
      </c>
      <c r="L434" s="9">
        <v>0</v>
      </c>
      <c r="M434" s="9">
        <v>0</v>
      </c>
      <c r="N434" s="73"/>
      <c r="O434" s="61"/>
      <c r="P434" s="53"/>
      <c r="Q434" s="53"/>
      <c r="R434" s="53"/>
      <c r="S434" s="53"/>
      <c r="T434" s="53"/>
      <c r="U434" s="53"/>
      <c r="V434" s="53"/>
      <c r="W434" s="53"/>
    </row>
    <row r="435" spans="1:23" ht="21" customHeight="1">
      <c r="A435" s="64"/>
      <c r="B435" s="85"/>
      <c r="C435" s="68"/>
      <c r="D435" s="88"/>
      <c r="E435" s="3" t="s">
        <v>24</v>
      </c>
      <c r="F435" s="8">
        <f t="shared" si="529"/>
        <v>0</v>
      </c>
      <c r="G435" s="8">
        <f t="shared" si="530"/>
        <v>0</v>
      </c>
      <c r="H435" s="9">
        <v>0</v>
      </c>
      <c r="I435" s="9">
        <v>0</v>
      </c>
      <c r="J435" s="9">
        <v>0</v>
      </c>
      <c r="K435" s="9">
        <v>0</v>
      </c>
      <c r="L435" s="9">
        <v>0</v>
      </c>
      <c r="M435" s="9">
        <v>0</v>
      </c>
      <c r="N435" s="74"/>
      <c r="O435" s="68"/>
      <c r="P435" s="54"/>
      <c r="Q435" s="54"/>
      <c r="R435" s="54"/>
      <c r="S435" s="54"/>
      <c r="T435" s="54"/>
      <c r="U435" s="54"/>
      <c r="V435" s="54"/>
      <c r="W435" s="54"/>
    </row>
    <row r="436" spans="1:23" ht="50.25" customHeight="1">
      <c r="A436" s="62" t="s">
        <v>28</v>
      </c>
      <c r="B436" s="75" t="s">
        <v>186</v>
      </c>
      <c r="C436" s="76" t="s">
        <v>9</v>
      </c>
      <c r="D436" s="77" t="s">
        <v>9</v>
      </c>
      <c r="E436" s="10" t="s">
        <v>8</v>
      </c>
      <c r="F436" s="8">
        <f t="shared" ref="F436:K440" si="531">F441</f>
        <v>405535.47</v>
      </c>
      <c r="G436" s="8">
        <f t="shared" si="531"/>
        <v>405535.47</v>
      </c>
      <c r="H436" s="8">
        <f t="shared" si="531"/>
        <v>121360.88</v>
      </c>
      <c r="I436" s="8">
        <f t="shared" si="531"/>
        <v>121360.88</v>
      </c>
      <c r="J436" s="8">
        <f t="shared" si="531"/>
        <v>141325.28</v>
      </c>
      <c r="K436" s="8">
        <f t="shared" si="531"/>
        <v>141325.28</v>
      </c>
      <c r="L436" s="8">
        <f t="shared" ref="L436:M436" si="532">L441</f>
        <v>222470.76</v>
      </c>
      <c r="M436" s="8">
        <f t="shared" si="532"/>
        <v>222470.76</v>
      </c>
      <c r="N436" s="60" t="s">
        <v>9</v>
      </c>
      <c r="O436" s="60" t="s">
        <v>9</v>
      </c>
      <c r="P436" s="60" t="s">
        <v>9</v>
      </c>
      <c r="Q436" s="60" t="s">
        <v>9</v>
      </c>
      <c r="R436" s="60" t="s">
        <v>9</v>
      </c>
      <c r="S436" s="60" t="s">
        <v>9</v>
      </c>
      <c r="T436" s="60" t="s">
        <v>9</v>
      </c>
      <c r="U436" s="60" t="s">
        <v>9</v>
      </c>
      <c r="V436" s="60" t="s">
        <v>9</v>
      </c>
      <c r="W436" s="60" t="s">
        <v>9</v>
      </c>
    </row>
    <row r="437" spans="1:23" ht="45.75" customHeight="1">
      <c r="A437" s="63"/>
      <c r="B437" s="75"/>
      <c r="C437" s="76"/>
      <c r="D437" s="77"/>
      <c r="E437" s="3" t="s">
        <v>21</v>
      </c>
      <c r="F437" s="8">
        <f t="shared" si="531"/>
        <v>405535.47</v>
      </c>
      <c r="G437" s="8">
        <f t="shared" si="531"/>
        <v>405535.47</v>
      </c>
      <c r="H437" s="8">
        <f t="shared" si="531"/>
        <v>121360.88</v>
      </c>
      <c r="I437" s="8">
        <f t="shared" si="531"/>
        <v>121360.88</v>
      </c>
      <c r="J437" s="8">
        <f t="shared" si="531"/>
        <v>141325.28</v>
      </c>
      <c r="K437" s="8">
        <f t="shared" si="531"/>
        <v>141325.28</v>
      </c>
      <c r="L437" s="8">
        <f t="shared" ref="L437:M437" si="533">L442</f>
        <v>222470.76</v>
      </c>
      <c r="M437" s="8">
        <f t="shared" si="533"/>
        <v>222470.76</v>
      </c>
      <c r="N437" s="61"/>
      <c r="O437" s="61"/>
      <c r="P437" s="61"/>
      <c r="Q437" s="61"/>
      <c r="R437" s="61"/>
      <c r="S437" s="61"/>
      <c r="T437" s="61"/>
      <c r="U437" s="61"/>
      <c r="V437" s="61"/>
      <c r="W437" s="61"/>
    </row>
    <row r="438" spans="1:23" ht="32.25" customHeight="1">
      <c r="A438" s="63"/>
      <c r="B438" s="75"/>
      <c r="C438" s="76"/>
      <c r="D438" s="77"/>
      <c r="E438" s="3" t="s">
        <v>22</v>
      </c>
      <c r="F438" s="8">
        <f t="shared" si="531"/>
        <v>0</v>
      </c>
      <c r="G438" s="8">
        <f t="shared" si="531"/>
        <v>0</v>
      </c>
      <c r="H438" s="8">
        <f t="shared" si="531"/>
        <v>0</v>
      </c>
      <c r="I438" s="8">
        <f t="shared" si="531"/>
        <v>0</v>
      </c>
      <c r="J438" s="8">
        <f t="shared" si="531"/>
        <v>0</v>
      </c>
      <c r="K438" s="8">
        <f t="shared" si="531"/>
        <v>0</v>
      </c>
      <c r="L438" s="8">
        <f t="shared" ref="L438:M438" si="534">L443</f>
        <v>0</v>
      </c>
      <c r="M438" s="8">
        <f t="shared" si="534"/>
        <v>0</v>
      </c>
      <c r="N438" s="61"/>
      <c r="O438" s="61"/>
      <c r="P438" s="61"/>
      <c r="Q438" s="61"/>
      <c r="R438" s="61"/>
      <c r="S438" s="61"/>
      <c r="T438" s="61"/>
      <c r="U438" s="61"/>
      <c r="V438" s="61"/>
      <c r="W438" s="61"/>
    </row>
    <row r="439" spans="1:23" ht="51.75" customHeight="1">
      <c r="A439" s="63"/>
      <c r="B439" s="75"/>
      <c r="C439" s="76"/>
      <c r="D439" s="77"/>
      <c r="E439" s="11" t="s">
        <v>23</v>
      </c>
      <c r="F439" s="8">
        <f t="shared" si="531"/>
        <v>0</v>
      </c>
      <c r="G439" s="8">
        <f t="shared" si="531"/>
        <v>0</v>
      </c>
      <c r="H439" s="8">
        <f t="shared" si="531"/>
        <v>0</v>
      </c>
      <c r="I439" s="8">
        <f t="shared" si="531"/>
        <v>0</v>
      </c>
      <c r="J439" s="8">
        <f t="shared" si="531"/>
        <v>0</v>
      </c>
      <c r="K439" s="8">
        <f t="shared" si="531"/>
        <v>0</v>
      </c>
      <c r="L439" s="8">
        <f t="shared" ref="L439:M439" si="535">L444</f>
        <v>0</v>
      </c>
      <c r="M439" s="8">
        <f t="shared" si="535"/>
        <v>0</v>
      </c>
      <c r="N439" s="61"/>
      <c r="O439" s="61"/>
      <c r="P439" s="61"/>
      <c r="Q439" s="61"/>
      <c r="R439" s="61"/>
      <c r="S439" s="61"/>
      <c r="T439" s="61"/>
      <c r="U439" s="61"/>
      <c r="V439" s="61"/>
      <c r="W439" s="61"/>
    </row>
    <row r="440" spans="1:23" ht="37.5" customHeight="1">
      <c r="A440" s="63"/>
      <c r="B440" s="75"/>
      <c r="C440" s="76"/>
      <c r="D440" s="77"/>
      <c r="E440" s="3" t="s">
        <v>24</v>
      </c>
      <c r="F440" s="8">
        <f t="shared" si="531"/>
        <v>0</v>
      </c>
      <c r="G440" s="8">
        <f t="shared" si="531"/>
        <v>0</v>
      </c>
      <c r="H440" s="8">
        <f t="shared" si="531"/>
        <v>0</v>
      </c>
      <c r="I440" s="8">
        <f t="shared" si="531"/>
        <v>0</v>
      </c>
      <c r="J440" s="8">
        <f t="shared" si="531"/>
        <v>0</v>
      </c>
      <c r="K440" s="8">
        <f t="shared" si="531"/>
        <v>0</v>
      </c>
      <c r="L440" s="8">
        <f t="shared" ref="L440:M440" si="536">L445</f>
        <v>0</v>
      </c>
      <c r="M440" s="8">
        <f t="shared" si="536"/>
        <v>0</v>
      </c>
      <c r="N440" s="61"/>
      <c r="O440" s="61"/>
      <c r="P440" s="61"/>
      <c r="Q440" s="61"/>
      <c r="R440" s="61"/>
      <c r="S440" s="61"/>
      <c r="T440" s="61"/>
      <c r="U440" s="61"/>
      <c r="V440" s="61"/>
      <c r="W440" s="61"/>
    </row>
    <row r="441" spans="1:23" ht="12.75" customHeight="1">
      <c r="A441" s="52" t="s">
        <v>41</v>
      </c>
      <c r="B441" s="78" t="s">
        <v>187</v>
      </c>
      <c r="C441" s="79" t="s">
        <v>9</v>
      </c>
      <c r="D441" s="79" t="s">
        <v>9</v>
      </c>
      <c r="E441" s="12" t="s">
        <v>19</v>
      </c>
      <c r="F441" s="8">
        <f>F442+F443+F444+F445</f>
        <v>405535.47</v>
      </c>
      <c r="G441" s="8">
        <f t="shared" ref="G441:K441" si="537">G442+G443+G444+G445</f>
        <v>405535.47</v>
      </c>
      <c r="H441" s="8">
        <f>H442+H443+H444+H445</f>
        <v>121360.88</v>
      </c>
      <c r="I441" s="8">
        <f>I442+I443+I444+I445</f>
        <v>121360.88</v>
      </c>
      <c r="J441" s="8">
        <f t="shared" si="537"/>
        <v>141325.28</v>
      </c>
      <c r="K441" s="8">
        <f t="shared" si="537"/>
        <v>141325.28</v>
      </c>
      <c r="L441" s="8">
        <f t="shared" ref="L441:M441" si="538">L442+L443+L444+L445</f>
        <v>222470.76</v>
      </c>
      <c r="M441" s="8">
        <f t="shared" si="538"/>
        <v>222470.76</v>
      </c>
      <c r="N441" s="52" t="s">
        <v>9</v>
      </c>
      <c r="O441" s="52" t="s">
        <v>9</v>
      </c>
      <c r="P441" s="52" t="s">
        <v>9</v>
      </c>
      <c r="Q441" s="52" t="s">
        <v>9</v>
      </c>
      <c r="R441" s="52" t="s">
        <v>9</v>
      </c>
      <c r="S441" s="52" t="s">
        <v>9</v>
      </c>
      <c r="T441" s="52" t="s">
        <v>9</v>
      </c>
      <c r="U441" s="52" t="s">
        <v>9</v>
      </c>
      <c r="V441" s="52" t="s">
        <v>9</v>
      </c>
      <c r="W441" s="52" t="s">
        <v>9</v>
      </c>
    </row>
    <row r="442" spans="1:23" ht="13">
      <c r="A442" s="53"/>
      <c r="B442" s="78"/>
      <c r="C442" s="79"/>
      <c r="D442" s="79"/>
      <c r="E442" s="3" t="s">
        <v>21</v>
      </c>
      <c r="F442" s="8">
        <f>F447+F452+F457</f>
        <v>405535.47</v>
      </c>
      <c r="G442" s="8">
        <f t="shared" ref="G442:K442" si="539">G447+G452+G457</f>
        <v>405535.47</v>
      </c>
      <c r="H442" s="8">
        <f>H447+H452+H457</f>
        <v>121360.88</v>
      </c>
      <c r="I442" s="8">
        <f t="shared" si="539"/>
        <v>121360.88</v>
      </c>
      <c r="J442" s="8">
        <f t="shared" si="539"/>
        <v>141325.28</v>
      </c>
      <c r="K442" s="8">
        <f t="shared" si="539"/>
        <v>141325.28</v>
      </c>
      <c r="L442" s="8">
        <f t="shared" ref="L442:M442" si="540">L447+L452+L457</f>
        <v>222470.76</v>
      </c>
      <c r="M442" s="8">
        <f t="shared" si="540"/>
        <v>222470.76</v>
      </c>
      <c r="N442" s="53"/>
      <c r="O442" s="53"/>
      <c r="P442" s="53"/>
      <c r="Q442" s="53"/>
      <c r="R442" s="53"/>
      <c r="S442" s="53"/>
      <c r="T442" s="53"/>
      <c r="U442" s="53"/>
      <c r="V442" s="53"/>
      <c r="W442" s="53"/>
    </row>
    <row r="443" spans="1:23" ht="13.5" customHeight="1">
      <c r="A443" s="53"/>
      <c r="B443" s="78"/>
      <c r="C443" s="79"/>
      <c r="D443" s="79"/>
      <c r="E443" s="3" t="s">
        <v>22</v>
      </c>
      <c r="F443" s="8">
        <f>F448+F453+F458</f>
        <v>0</v>
      </c>
      <c r="G443" s="8">
        <f t="shared" ref="G443:K443" si="541">G448+G453+G458</f>
        <v>0</v>
      </c>
      <c r="H443" s="8">
        <f t="shared" si="541"/>
        <v>0</v>
      </c>
      <c r="I443" s="8">
        <f t="shared" si="541"/>
        <v>0</v>
      </c>
      <c r="J443" s="8">
        <f t="shared" si="541"/>
        <v>0</v>
      </c>
      <c r="K443" s="8">
        <f t="shared" si="541"/>
        <v>0</v>
      </c>
      <c r="L443" s="8">
        <f t="shared" ref="L443:M443" si="542">L448+L453+L458</f>
        <v>0</v>
      </c>
      <c r="M443" s="8">
        <f t="shared" si="542"/>
        <v>0</v>
      </c>
      <c r="N443" s="53"/>
      <c r="O443" s="53"/>
      <c r="P443" s="53"/>
      <c r="Q443" s="53"/>
      <c r="R443" s="53"/>
      <c r="S443" s="53"/>
      <c r="T443" s="53"/>
      <c r="U443" s="53"/>
      <c r="V443" s="53"/>
      <c r="W443" s="53"/>
    </row>
    <row r="444" spans="1:23" ht="13.5" customHeight="1">
      <c r="A444" s="53"/>
      <c r="B444" s="78"/>
      <c r="C444" s="79"/>
      <c r="D444" s="79"/>
      <c r="E444" s="3" t="s">
        <v>23</v>
      </c>
      <c r="F444" s="8">
        <f t="shared" ref="F444:K445" si="543">F449+F454+F459</f>
        <v>0</v>
      </c>
      <c r="G444" s="8">
        <f t="shared" si="543"/>
        <v>0</v>
      </c>
      <c r="H444" s="8">
        <f t="shared" si="543"/>
        <v>0</v>
      </c>
      <c r="I444" s="8">
        <f t="shared" si="543"/>
        <v>0</v>
      </c>
      <c r="J444" s="8">
        <f t="shared" si="543"/>
        <v>0</v>
      </c>
      <c r="K444" s="8">
        <f t="shared" si="543"/>
        <v>0</v>
      </c>
      <c r="L444" s="8">
        <f t="shared" ref="L444:M444" si="544">L449+L454+L459</f>
        <v>0</v>
      </c>
      <c r="M444" s="8">
        <f t="shared" si="544"/>
        <v>0</v>
      </c>
      <c r="N444" s="53"/>
      <c r="O444" s="53"/>
      <c r="P444" s="53"/>
      <c r="Q444" s="53"/>
      <c r="R444" s="53"/>
      <c r="S444" s="53"/>
      <c r="T444" s="53"/>
      <c r="U444" s="53"/>
      <c r="V444" s="53"/>
      <c r="W444" s="53"/>
    </row>
    <row r="445" spans="1:23" ht="15.75" customHeight="1">
      <c r="A445" s="54"/>
      <c r="B445" s="78"/>
      <c r="C445" s="79"/>
      <c r="D445" s="79"/>
      <c r="E445" s="3" t="s">
        <v>24</v>
      </c>
      <c r="F445" s="8">
        <f t="shared" si="543"/>
        <v>0</v>
      </c>
      <c r="G445" s="8">
        <f t="shared" si="543"/>
        <v>0</v>
      </c>
      <c r="H445" s="8">
        <f t="shared" si="543"/>
        <v>0</v>
      </c>
      <c r="I445" s="8">
        <f t="shared" si="543"/>
        <v>0</v>
      </c>
      <c r="J445" s="8">
        <f t="shared" si="543"/>
        <v>0</v>
      </c>
      <c r="K445" s="8">
        <f t="shared" si="543"/>
        <v>0</v>
      </c>
      <c r="L445" s="8">
        <f t="shared" ref="L445:M445" si="545">L450+L455+L460</f>
        <v>0</v>
      </c>
      <c r="M445" s="8">
        <f t="shared" si="545"/>
        <v>0</v>
      </c>
      <c r="N445" s="54"/>
      <c r="O445" s="54"/>
      <c r="P445" s="54"/>
      <c r="Q445" s="54"/>
      <c r="R445" s="54"/>
      <c r="S445" s="54"/>
      <c r="T445" s="54"/>
      <c r="U445" s="54"/>
      <c r="V445" s="54"/>
      <c r="W445" s="54"/>
    </row>
    <row r="446" spans="1:23" ht="36.75" customHeight="1">
      <c r="A446" s="62" t="s">
        <v>43</v>
      </c>
      <c r="B446" s="89" t="s">
        <v>188</v>
      </c>
      <c r="C446" s="60" t="s">
        <v>200</v>
      </c>
      <c r="D446" s="69" t="s">
        <v>231</v>
      </c>
      <c r="E446" s="7" t="s">
        <v>19</v>
      </c>
      <c r="F446" s="8">
        <f>F447+F448+F449+F450</f>
        <v>90229.119999999995</v>
      </c>
      <c r="G446" s="8">
        <f t="shared" ref="G446:K446" si="546">G447+G448+G449+G450</f>
        <v>90229.119999999995</v>
      </c>
      <c r="H446" s="9">
        <f>H447+H448+H449+H450</f>
        <v>46331.34</v>
      </c>
      <c r="I446" s="9">
        <f>I447+I448+I449+I450</f>
        <v>46331.34</v>
      </c>
      <c r="J446" s="9">
        <f t="shared" si="546"/>
        <v>43897.78</v>
      </c>
      <c r="K446" s="9">
        <f t="shared" si="546"/>
        <v>43897.78</v>
      </c>
      <c r="L446" s="9">
        <f t="shared" ref="L446:M446" si="547">L447+L448+L449+L450</f>
        <v>79621.45</v>
      </c>
      <c r="M446" s="9">
        <f t="shared" si="547"/>
        <v>79621.45</v>
      </c>
      <c r="N446" s="72" t="s">
        <v>192</v>
      </c>
      <c r="O446" s="52" t="s">
        <v>44</v>
      </c>
      <c r="P446" s="55">
        <f>R446+T446+V446</f>
        <v>6</v>
      </c>
      <c r="Q446" s="55">
        <f>S446+U446+W446</f>
        <v>37</v>
      </c>
      <c r="R446" s="55">
        <v>2</v>
      </c>
      <c r="S446" s="55">
        <v>15</v>
      </c>
      <c r="T446" s="55">
        <v>2</v>
      </c>
      <c r="U446" s="55">
        <v>13</v>
      </c>
      <c r="V446" s="55">
        <v>2</v>
      </c>
      <c r="W446" s="55">
        <v>9</v>
      </c>
    </row>
    <row r="447" spans="1:23" ht="38.25" customHeight="1">
      <c r="A447" s="63"/>
      <c r="B447" s="90"/>
      <c r="C447" s="61"/>
      <c r="D447" s="70"/>
      <c r="E447" s="3" t="s">
        <v>21</v>
      </c>
      <c r="F447" s="8">
        <f>H447+J447</f>
        <v>90229.119999999995</v>
      </c>
      <c r="G447" s="8">
        <f t="shared" ref="F447:G450" si="548">I447+K447</f>
        <v>90229.119999999995</v>
      </c>
      <c r="H447" s="9">
        <v>46331.34</v>
      </c>
      <c r="I447" s="9">
        <v>46331.34</v>
      </c>
      <c r="J447" s="9">
        <v>43897.78</v>
      </c>
      <c r="K447" s="9">
        <v>43897.78</v>
      </c>
      <c r="L447" s="9">
        <v>79621.45</v>
      </c>
      <c r="M447" s="9">
        <v>79621.45</v>
      </c>
      <c r="N447" s="73"/>
      <c r="O447" s="53"/>
      <c r="P447" s="56"/>
      <c r="Q447" s="56"/>
      <c r="R447" s="56"/>
      <c r="S447" s="56"/>
      <c r="T447" s="58"/>
      <c r="U447" s="58"/>
      <c r="V447" s="58"/>
      <c r="W447" s="58"/>
    </row>
    <row r="448" spans="1:23" ht="28.5" customHeight="1">
      <c r="A448" s="63"/>
      <c r="B448" s="90"/>
      <c r="C448" s="61"/>
      <c r="D448" s="70"/>
      <c r="E448" s="3" t="s">
        <v>22</v>
      </c>
      <c r="F448" s="8">
        <f>H448+J448</f>
        <v>0</v>
      </c>
      <c r="G448" s="8">
        <f t="shared" si="548"/>
        <v>0</v>
      </c>
      <c r="H448" s="9">
        <v>0</v>
      </c>
      <c r="I448" s="9">
        <v>0</v>
      </c>
      <c r="J448" s="9">
        <v>0</v>
      </c>
      <c r="K448" s="9">
        <v>0</v>
      </c>
      <c r="L448" s="9">
        <v>0</v>
      </c>
      <c r="M448" s="9">
        <v>0</v>
      </c>
      <c r="N448" s="73"/>
      <c r="O448" s="53"/>
      <c r="P448" s="56"/>
      <c r="Q448" s="56"/>
      <c r="R448" s="56"/>
      <c r="S448" s="56"/>
      <c r="T448" s="58"/>
      <c r="U448" s="58"/>
      <c r="V448" s="58"/>
      <c r="W448" s="58"/>
    </row>
    <row r="449" spans="1:23" ht="33.75" customHeight="1">
      <c r="A449" s="63"/>
      <c r="B449" s="90"/>
      <c r="C449" s="61"/>
      <c r="D449" s="70"/>
      <c r="E449" s="3" t="s">
        <v>23</v>
      </c>
      <c r="F449" s="8">
        <f t="shared" si="548"/>
        <v>0</v>
      </c>
      <c r="G449" s="8">
        <f t="shared" si="548"/>
        <v>0</v>
      </c>
      <c r="H449" s="9">
        <v>0</v>
      </c>
      <c r="I449" s="9">
        <v>0</v>
      </c>
      <c r="J449" s="9">
        <v>0</v>
      </c>
      <c r="K449" s="9">
        <v>0</v>
      </c>
      <c r="L449" s="9">
        <v>0</v>
      </c>
      <c r="M449" s="9">
        <v>0</v>
      </c>
      <c r="N449" s="73"/>
      <c r="O449" s="53"/>
      <c r="P449" s="56"/>
      <c r="Q449" s="56"/>
      <c r="R449" s="56"/>
      <c r="S449" s="56"/>
      <c r="T449" s="58"/>
      <c r="U449" s="58"/>
      <c r="V449" s="58"/>
      <c r="W449" s="58"/>
    </row>
    <row r="450" spans="1:23" ht="28.5" customHeight="1">
      <c r="A450" s="64"/>
      <c r="B450" s="91"/>
      <c r="C450" s="68"/>
      <c r="D450" s="71"/>
      <c r="E450" s="3" t="s">
        <v>24</v>
      </c>
      <c r="F450" s="8">
        <f t="shared" si="548"/>
        <v>0</v>
      </c>
      <c r="G450" s="8">
        <f t="shared" si="548"/>
        <v>0</v>
      </c>
      <c r="H450" s="9">
        <v>0</v>
      </c>
      <c r="I450" s="9">
        <v>0</v>
      </c>
      <c r="J450" s="9">
        <v>0</v>
      </c>
      <c r="K450" s="9">
        <v>0</v>
      </c>
      <c r="L450" s="9">
        <v>0</v>
      </c>
      <c r="M450" s="9">
        <v>0</v>
      </c>
      <c r="N450" s="74"/>
      <c r="O450" s="54"/>
      <c r="P450" s="57"/>
      <c r="Q450" s="57"/>
      <c r="R450" s="57"/>
      <c r="S450" s="57"/>
      <c r="T450" s="59"/>
      <c r="U450" s="59"/>
      <c r="V450" s="59"/>
      <c r="W450" s="59"/>
    </row>
    <row r="451" spans="1:23" ht="27.75" customHeight="1">
      <c r="A451" s="62" t="s">
        <v>42</v>
      </c>
      <c r="B451" s="65" t="s">
        <v>189</v>
      </c>
      <c r="C451" s="60" t="s">
        <v>200</v>
      </c>
      <c r="D451" s="69" t="s">
        <v>232</v>
      </c>
      <c r="E451" s="7" t="s">
        <v>19</v>
      </c>
      <c r="F451" s="8">
        <f>J451</f>
        <v>49783.5</v>
      </c>
      <c r="G451" s="8">
        <f>K451</f>
        <v>49783.5</v>
      </c>
      <c r="H451" s="9">
        <f t="shared" ref="H451:K451" si="549">H452+H453+H454+H455</f>
        <v>48749.54</v>
      </c>
      <c r="I451" s="9">
        <f t="shared" si="549"/>
        <v>48749.54</v>
      </c>
      <c r="J451" s="9">
        <f t="shared" si="549"/>
        <v>49783.5</v>
      </c>
      <c r="K451" s="9">
        <f t="shared" si="549"/>
        <v>49783.5</v>
      </c>
      <c r="L451" s="9">
        <f t="shared" ref="L451:M451" si="550">L452+L453+L454+L455</f>
        <v>56989.31</v>
      </c>
      <c r="M451" s="9">
        <f t="shared" si="550"/>
        <v>56989.31</v>
      </c>
      <c r="N451" s="72" t="s">
        <v>193</v>
      </c>
      <c r="O451" s="52" t="s">
        <v>44</v>
      </c>
      <c r="P451" s="55">
        <f t="shared" ref="P451" si="551">R451+T451+V451</f>
        <v>9</v>
      </c>
      <c r="Q451" s="55">
        <f t="shared" ref="Q451" si="552">S451+U451+W451</f>
        <v>22</v>
      </c>
      <c r="R451" s="55">
        <v>3</v>
      </c>
      <c r="S451" s="55">
        <v>10</v>
      </c>
      <c r="T451" s="55">
        <v>3</v>
      </c>
      <c r="U451" s="55">
        <v>6</v>
      </c>
      <c r="V451" s="55">
        <v>3</v>
      </c>
      <c r="W451" s="55">
        <v>6</v>
      </c>
    </row>
    <row r="452" spans="1:23" ht="24" customHeight="1">
      <c r="A452" s="63"/>
      <c r="B452" s="66"/>
      <c r="C452" s="61"/>
      <c r="D452" s="70"/>
      <c r="E452" s="3" t="s">
        <v>21</v>
      </c>
      <c r="F452" s="8">
        <f>H452+J452+L452</f>
        <v>155522.35</v>
      </c>
      <c r="G452" s="8">
        <f>I452+K452+M452</f>
        <v>155522.35</v>
      </c>
      <c r="H452" s="9">
        <v>48749.54</v>
      </c>
      <c r="I452" s="9">
        <v>48749.54</v>
      </c>
      <c r="J452" s="9">
        <v>49783.5</v>
      </c>
      <c r="K452" s="9">
        <v>49783.5</v>
      </c>
      <c r="L452" s="9">
        <v>56989.31</v>
      </c>
      <c r="M452" s="9">
        <v>56989.31</v>
      </c>
      <c r="N452" s="73"/>
      <c r="O452" s="53"/>
      <c r="P452" s="56"/>
      <c r="Q452" s="56"/>
      <c r="R452" s="56"/>
      <c r="S452" s="56"/>
      <c r="T452" s="58"/>
      <c r="U452" s="58"/>
      <c r="V452" s="58"/>
      <c r="W452" s="58"/>
    </row>
    <row r="453" spans="1:23" ht="29.25" customHeight="1">
      <c r="A453" s="63"/>
      <c r="B453" s="66"/>
      <c r="C453" s="61"/>
      <c r="D453" s="70"/>
      <c r="E453" s="3" t="s">
        <v>22</v>
      </c>
      <c r="F453" s="8">
        <f t="shared" ref="F453:F455" si="553">H453+J453+L453</f>
        <v>0</v>
      </c>
      <c r="G453" s="8">
        <f t="shared" ref="G453:G455" si="554">I453+K453+M453</f>
        <v>0</v>
      </c>
      <c r="H453" s="9">
        <v>0</v>
      </c>
      <c r="I453" s="9">
        <v>0</v>
      </c>
      <c r="J453" s="9">
        <v>0</v>
      </c>
      <c r="K453" s="9">
        <v>0</v>
      </c>
      <c r="L453" s="9">
        <v>0</v>
      </c>
      <c r="M453" s="9">
        <v>0</v>
      </c>
      <c r="N453" s="73"/>
      <c r="O453" s="53"/>
      <c r="P453" s="56"/>
      <c r="Q453" s="56"/>
      <c r="R453" s="56"/>
      <c r="S453" s="56"/>
      <c r="T453" s="58"/>
      <c r="U453" s="58"/>
      <c r="V453" s="58"/>
      <c r="W453" s="58"/>
    </row>
    <row r="454" spans="1:23" ht="21.75" customHeight="1">
      <c r="A454" s="63"/>
      <c r="B454" s="66"/>
      <c r="C454" s="61"/>
      <c r="D454" s="70"/>
      <c r="E454" s="3" t="s">
        <v>23</v>
      </c>
      <c r="F454" s="8">
        <f t="shared" si="553"/>
        <v>0</v>
      </c>
      <c r="G454" s="8">
        <f t="shared" si="554"/>
        <v>0</v>
      </c>
      <c r="H454" s="9">
        <v>0</v>
      </c>
      <c r="I454" s="9">
        <v>0</v>
      </c>
      <c r="J454" s="9">
        <v>0</v>
      </c>
      <c r="K454" s="9">
        <v>0</v>
      </c>
      <c r="L454" s="9">
        <v>0</v>
      </c>
      <c r="M454" s="9">
        <v>0</v>
      </c>
      <c r="N454" s="73"/>
      <c r="O454" s="53"/>
      <c r="P454" s="56"/>
      <c r="Q454" s="56"/>
      <c r="R454" s="56"/>
      <c r="S454" s="56"/>
      <c r="T454" s="58"/>
      <c r="U454" s="58"/>
      <c r="V454" s="58"/>
      <c r="W454" s="58"/>
    </row>
    <row r="455" spans="1:23" ht="25.5" customHeight="1">
      <c r="A455" s="64"/>
      <c r="B455" s="67"/>
      <c r="C455" s="68"/>
      <c r="D455" s="71"/>
      <c r="E455" s="3" t="s">
        <v>24</v>
      </c>
      <c r="F455" s="8">
        <f t="shared" si="553"/>
        <v>0</v>
      </c>
      <c r="G455" s="8">
        <f t="shared" si="554"/>
        <v>0</v>
      </c>
      <c r="H455" s="9">
        <v>0</v>
      </c>
      <c r="I455" s="9">
        <v>0</v>
      </c>
      <c r="J455" s="9">
        <v>0</v>
      </c>
      <c r="K455" s="9">
        <v>0</v>
      </c>
      <c r="L455" s="9">
        <v>0</v>
      </c>
      <c r="M455" s="9">
        <v>0</v>
      </c>
      <c r="N455" s="74"/>
      <c r="O455" s="54"/>
      <c r="P455" s="57"/>
      <c r="Q455" s="57"/>
      <c r="R455" s="57"/>
      <c r="S455" s="57"/>
      <c r="T455" s="59"/>
      <c r="U455" s="59"/>
      <c r="V455" s="59"/>
      <c r="W455" s="59"/>
    </row>
    <row r="456" spans="1:23" ht="29.25" customHeight="1">
      <c r="A456" s="62" t="s">
        <v>60</v>
      </c>
      <c r="B456" s="65" t="s">
        <v>190</v>
      </c>
      <c r="C456" s="60" t="s">
        <v>200</v>
      </c>
      <c r="D456" s="69" t="s">
        <v>233</v>
      </c>
      <c r="E456" s="7" t="s">
        <v>19</v>
      </c>
      <c r="F456" s="8">
        <f>J456</f>
        <v>47644</v>
      </c>
      <c r="G456" s="8">
        <f>K456</f>
        <v>47644</v>
      </c>
      <c r="H456" s="9">
        <f t="shared" ref="H456:K456" si="555">H457+H458+H459+H460</f>
        <v>26280</v>
      </c>
      <c r="I456" s="9">
        <f t="shared" si="555"/>
        <v>26280</v>
      </c>
      <c r="J456" s="9">
        <f t="shared" si="555"/>
        <v>47644</v>
      </c>
      <c r="K456" s="9">
        <f t="shared" si="555"/>
        <v>47644</v>
      </c>
      <c r="L456" s="9">
        <f t="shared" ref="L456:M456" si="556">L457+L458+L459+L460</f>
        <v>85860</v>
      </c>
      <c r="M456" s="9">
        <f t="shared" si="556"/>
        <v>85860</v>
      </c>
      <c r="N456" s="72" t="s">
        <v>194</v>
      </c>
      <c r="O456" s="52" t="s">
        <v>44</v>
      </c>
      <c r="P456" s="55">
        <f t="shared" ref="P456" si="557">R456+T456+V456</f>
        <v>33</v>
      </c>
      <c r="Q456" s="55">
        <f t="shared" ref="Q456" si="558">S456+U456+W456</f>
        <v>49</v>
      </c>
      <c r="R456" s="55">
        <v>10</v>
      </c>
      <c r="S456" s="55">
        <v>15</v>
      </c>
      <c r="T456" s="55">
        <v>11</v>
      </c>
      <c r="U456" s="55">
        <v>17</v>
      </c>
      <c r="V456" s="55">
        <v>12</v>
      </c>
      <c r="W456" s="55">
        <v>17</v>
      </c>
    </row>
    <row r="457" spans="1:23" ht="22.5" customHeight="1">
      <c r="A457" s="63"/>
      <c r="B457" s="66"/>
      <c r="C457" s="61"/>
      <c r="D457" s="70"/>
      <c r="E457" s="3" t="s">
        <v>21</v>
      </c>
      <c r="F457" s="8">
        <f>H457+J457+L457</f>
        <v>159784</v>
      </c>
      <c r="G457" s="8">
        <f>I457+K457+M457</f>
        <v>159784</v>
      </c>
      <c r="H457" s="9">
        <v>26280</v>
      </c>
      <c r="I457" s="9">
        <v>26280</v>
      </c>
      <c r="J457" s="9">
        <v>47644</v>
      </c>
      <c r="K457" s="9">
        <v>47644</v>
      </c>
      <c r="L457" s="9">
        <v>85860</v>
      </c>
      <c r="M457" s="9">
        <v>85860</v>
      </c>
      <c r="N457" s="73"/>
      <c r="O457" s="53"/>
      <c r="P457" s="56"/>
      <c r="Q457" s="56"/>
      <c r="R457" s="56"/>
      <c r="S457" s="56"/>
      <c r="T457" s="58"/>
      <c r="U457" s="58"/>
      <c r="V457" s="58"/>
      <c r="W457" s="58"/>
    </row>
    <row r="458" spans="1:23" ht="19.5" customHeight="1">
      <c r="A458" s="63"/>
      <c r="B458" s="66"/>
      <c r="C458" s="61"/>
      <c r="D458" s="70"/>
      <c r="E458" s="3" t="s">
        <v>22</v>
      </c>
      <c r="F458" s="8">
        <f t="shared" ref="F458:F460" si="559">H458+J458+L458</f>
        <v>0</v>
      </c>
      <c r="G458" s="8">
        <f t="shared" ref="G458:G460" si="560">I458+K458+M458</f>
        <v>0</v>
      </c>
      <c r="H458" s="9">
        <v>0</v>
      </c>
      <c r="I458" s="9">
        <v>0</v>
      </c>
      <c r="J458" s="9">
        <v>0</v>
      </c>
      <c r="K458" s="9">
        <v>0</v>
      </c>
      <c r="L458" s="9">
        <v>0</v>
      </c>
      <c r="M458" s="9">
        <v>0</v>
      </c>
      <c r="N458" s="73"/>
      <c r="O458" s="53"/>
      <c r="P458" s="56"/>
      <c r="Q458" s="56"/>
      <c r="R458" s="56"/>
      <c r="S458" s="56"/>
      <c r="T458" s="58"/>
      <c r="U458" s="58"/>
      <c r="V458" s="58"/>
      <c r="W458" s="58"/>
    </row>
    <row r="459" spans="1:23" ht="21.75" customHeight="1">
      <c r="A459" s="63"/>
      <c r="B459" s="66"/>
      <c r="C459" s="61"/>
      <c r="D459" s="70"/>
      <c r="E459" s="3" t="s">
        <v>23</v>
      </c>
      <c r="F459" s="8">
        <f t="shared" si="559"/>
        <v>0</v>
      </c>
      <c r="G459" s="8">
        <f t="shared" si="560"/>
        <v>0</v>
      </c>
      <c r="H459" s="9">
        <v>0</v>
      </c>
      <c r="I459" s="9">
        <v>0</v>
      </c>
      <c r="J459" s="9">
        <v>0</v>
      </c>
      <c r="K459" s="9">
        <v>0</v>
      </c>
      <c r="L459" s="9">
        <v>0</v>
      </c>
      <c r="M459" s="9">
        <v>0</v>
      </c>
      <c r="N459" s="73"/>
      <c r="O459" s="53"/>
      <c r="P459" s="56"/>
      <c r="Q459" s="56"/>
      <c r="R459" s="56"/>
      <c r="S459" s="56"/>
      <c r="T459" s="58"/>
      <c r="U459" s="58"/>
      <c r="V459" s="58"/>
      <c r="W459" s="58"/>
    </row>
    <row r="460" spans="1:23" ht="21.75" customHeight="1">
      <c r="A460" s="64"/>
      <c r="B460" s="67"/>
      <c r="C460" s="68"/>
      <c r="D460" s="71"/>
      <c r="E460" s="3" t="s">
        <v>24</v>
      </c>
      <c r="F460" s="8">
        <f t="shared" si="559"/>
        <v>0</v>
      </c>
      <c r="G460" s="8">
        <f t="shared" si="560"/>
        <v>0</v>
      </c>
      <c r="H460" s="9">
        <v>0</v>
      </c>
      <c r="I460" s="9">
        <v>0</v>
      </c>
      <c r="J460" s="9">
        <v>0</v>
      </c>
      <c r="K460" s="9">
        <v>0</v>
      </c>
      <c r="L460" s="9">
        <v>0</v>
      </c>
      <c r="M460" s="9">
        <v>0</v>
      </c>
      <c r="N460" s="74"/>
      <c r="O460" s="54"/>
      <c r="P460" s="57"/>
      <c r="Q460" s="57"/>
      <c r="R460" s="57"/>
      <c r="S460" s="57"/>
      <c r="T460" s="59"/>
      <c r="U460" s="59"/>
      <c r="V460" s="59"/>
      <c r="W460" s="59"/>
    </row>
    <row r="461" spans="1:23" ht="12" customHeight="1">
      <c r="A461" s="101" t="s">
        <v>195</v>
      </c>
      <c r="B461" s="102"/>
      <c r="C461" s="52" t="s">
        <v>9</v>
      </c>
      <c r="D461" s="52" t="s">
        <v>9</v>
      </c>
      <c r="E461" s="10" t="s">
        <v>8</v>
      </c>
      <c r="F461" s="8">
        <f>F436+F421</f>
        <v>417993.47</v>
      </c>
      <c r="G461" s="8">
        <f t="shared" ref="G461:K461" si="561">G436+G421</f>
        <v>417993.47</v>
      </c>
      <c r="H461" s="8">
        <f t="shared" si="561"/>
        <v>124360.88</v>
      </c>
      <c r="I461" s="8">
        <f t="shared" si="561"/>
        <v>124360.88</v>
      </c>
      <c r="J461" s="8">
        <f t="shared" si="561"/>
        <v>147783.28</v>
      </c>
      <c r="K461" s="8">
        <f t="shared" si="561"/>
        <v>147783.28</v>
      </c>
      <c r="L461" s="8">
        <f t="shared" ref="L461:M461" si="562">L436+L421</f>
        <v>225470.76</v>
      </c>
      <c r="M461" s="8">
        <f t="shared" si="562"/>
        <v>225470.76</v>
      </c>
      <c r="N461" s="60" t="s">
        <v>9</v>
      </c>
      <c r="O461" s="52" t="s">
        <v>9</v>
      </c>
      <c r="P461" s="52" t="s">
        <v>9</v>
      </c>
      <c r="Q461" s="52" t="s">
        <v>9</v>
      </c>
      <c r="R461" s="52" t="s">
        <v>9</v>
      </c>
      <c r="S461" s="52" t="s">
        <v>9</v>
      </c>
      <c r="T461" s="52" t="s">
        <v>9</v>
      </c>
      <c r="U461" s="52" t="s">
        <v>9</v>
      </c>
      <c r="V461" s="52" t="s">
        <v>9</v>
      </c>
      <c r="W461" s="52" t="s">
        <v>9</v>
      </c>
    </row>
    <row r="462" spans="1:23" ht="14.25" customHeight="1">
      <c r="A462" s="103"/>
      <c r="B462" s="104"/>
      <c r="C462" s="53"/>
      <c r="D462" s="53"/>
      <c r="E462" s="3" t="s">
        <v>21</v>
      </c>
      <c r="F462" s="8">
        <f t="shared" ref="F462:K465" si="563">F437+F422</f>
        <v>417993.47</v>
      </c>
      <c r="G462" s="8">
        <f t="shared" si="563"/>
        <v>417993.47</v>
      </c>
      <c r="H462" s="8">
        <f t="shared" si="563"/>
        <v>124360.88</v>
      </c>
      <c r="I462" s="8">
        <f t="shared" si="563"/>
        <v>124360.88</v>
      </c>
      <c r="J462" s="8">
        <f t="shared" si="563"/>
        <v>147783.28</v>
      </c>
      <c r="K462" s="8">
        <f t="shared" si="563"/>
        <v>147783.28</v>
      </c>
      <c r="L462" s="8">
        <f t="shared" ref="L462:M462" si="564">L437+L422</f>
        <v>225470.76</v>
      </c>
      <c r="M462" s="8">
        <f t="shared" si="564"/>
        <v>225470.76</v>
      </c>
      <c r="N462" s="61"/>
      <c r="O462" s="53"/>
      <c r="P462" s="53"/>
      <c r="Q462" s="53"/>
      <c r="R462" s="53"/>
      <c r="S462" s="53"/>
      <c r="T462" s="53"/>
      <c r="U462" s="53"/>
      <c r="V462" s="53"/>
      <c r="W462" s="53"/>
    </row>
    <row r="463" spans="1:23" ht="13">
      <c r="A463" s="103"/>
      <c r="B463" s="104"/>
      <c r="C463" s="53"/>
      <c r="D463" s="53"/>
      <c r="E463" s="3" t="s">
        <v>22</v>
      </c>
      <c r="F463" s="8">
        <f t="shared" si="563"/>
        <v>0</v>
      </c>
      <c r="G463" s="8">
        <f t="shared" si="563"/>
        <v>0</v>
      </c>
      <c r="H463" s="8">
        <f t="shared" si="563"/>
        <v>0</v>
      </c>
      <c r="I463" s="8">
        <f t="shared" si="563"/>
        <v>0</v>
      </c>
      <c r="J463" s="8">
        <f t="shared" si="563"/>
        <v>0</v>
      </c>
      <c r="K463" s="8">
        <f t="shared" si="563"/>
        <v>0</v>
      </c>
      <c r="L463" s="8">
        <f t="shared" ref="L463:M463" si="565">L438+L423</f>
        <v>0</v>
      </c>
      <c r="M463" s="8">
        <f t="shared" si="565"/>
        <v>0</v>
      </c>
      <c r="N463" s="61"/>
      <c r="O463" s="53"/>
      <c r="P463" s="53"/>
      <c r="Q463" s="53"/>
      <c r="R463" s="53"/>
      <c r="S463" s="53"/>
      <c r="T463" s="53"/>
      <c r="U463" s="53"/>
      <c r="V463" s="53"/>
      <c r="W463" s="53"/>
    </row>
    <row r="464" spans="1:23" ht="13">
      <c r="A464" s="103"/>
      <c r="B464" s="104"/>
      <c r="C464" s="53"/>
      <c r="D464" s="53"/>
      <c r="E464" s="11" t="s">
        <v>23</v>
      </c>
      <c r="F464" s="8">
        <f t="shared" si="563"/>
        <v>0</v>
      </c>
      <c r="G464" s="8">
        <f t="shared" si="563"/>
        <v>0</v>
      </c>
      <c r="H464" s="8">
        <f t="shared" si="563"/>
        <v>0</v>
      </c>
      <c r="I464" s="8">
        <f t="shared" si="563"/>
        <v>0</v>
      </c>
      <c r="J464" s="8">
        <f t="shared" si="563"/>
        <v>0</v>
      </c>
      <c r="K464" s="8">
        <f t="shared" si="563"/>
        <v>0</v>
      </c>
      <c r="L464" s="8">
        <f t="shared" ref="L464:M464" si="566">L439+L424</f>
        <v>0</v>
      </c>
      <c r="M464" s="8">
        <f t="shared" si="566"/>
        <v>0</v>
      </c>
      <c r="N464" s="61"/>
      <c r="O464" s="53"/>
      <c r="P464" s="53"/>
      <c r="Q464" s="53"/>
      <c r="R464" s="53"/>
      <c r="S464" s="53"/>
      <c r="T464" s="53"/>
      <c r="U464" s="53"/>
      <c r="V464" s="53"/>
      <c r="W464" s="53"/>
    </row>
    <row r="465" spans="1:23" ht="13">
      <c r="A465" s="105"/>
      <c r="B465" s="106"/>
      <c r="C465" s="54"/>
      <c r="D465" s="54"/>
      <c r="E465" s="3" t="s">
        <v>24</v>
      </c>
      <c r="F465" s="8">
        <f t="shared" si="563"/>
        <v>0</v>
      </c>
      <c r="G465" s="8">
        <f t="shared" si="563"/>
        <v>0</v>
      </c>
      <c r="H465" s="8">
        <f t="shared" si="563"/>
        <v>0</v>
      </c>
      <c r="I465" s="8">
        <f t="shared" si="563"/>
        <v>0</v>
      </c>
      <c r="J465" s="8">
        <f t="shared" si="563"/>
        <v>0</v>
      </c>
      <c r="K465" s="8">
        <f t="shared" si="563"/>
        <v>0</v>
      </c>
      <c r="L465" s="8">
        <f t="shared" ref="L465:M465" si="567">L440+L425</f>
        <v>0</v>
      </c>
      <c r="M465" s="8">
        <f t="shared" si="567"/>
        <v>0</v>
      </c>
      <c r="N465" s="68"/>
      <c r="O465" s="54"/>
      <c r="P465" s="54"/>
      <c r="Q465" s="54"/>
      <c r="R465" s="54"/>
      <c r="S465" s="54"/>
      <c r="T465" s="54"/>
      <c r="U465" s="54"/>
      <c r="V465" s="54"/>
      <c r="W465" s="54"/>
    </row>
    <row r="466" spans="1:23" ht="15" customHeight="1">
      <c r="A466" s="126" t="s">
        <v>11</v>
      </c>
      <c r="B466" s="127"/>
      <c r="C466" s="52" t="s">
        <v>9</v>
      </c>
      <c r="D466" s="76" t="s">
        <v>9</v>
      </c>
      <c r="E466" s="44" t="s">
        <v>8</v>
      </c>
      <c r="F466" s="8">
        <f>F467+F468+F469+F470</f>
        <v>266522970.84999996</v>
      </c>
      <c r="G466" s="8">
        <f t="shared" ref="G466:J466" si="568">G467+G468+G469+G470</f>
        <v>263577809.92000002</v>
      </c>
      <c r="H466" s="8">
        <f>H467+H468+H469+H470</f>
        <v>72938845.239999995</v>
      </c>
      <c r="I466" s="8">
        <f>I467+I468+I469+I470</f>
        <v>72738137.280000001</v>
      </c>
      <c r="J466" s="8">
        <f t="shared" si="568"/>
        <v>88117015.480000004</v>
      </c>
      <c r="K466" s="8">
        <f>K467+K468+K469+K470</f>
        <v>88004463.88000001</v>
      </c>
      <c r="L466" s="8">
        <f t="shared" ref="L466" si="569">L467+L468+L469+L470</f>
        <v>122974549.88999999</v>
      </c>
      <c r="M466" s="8">
        <f>M467+M468+M469+M470</f>
        <v>120342648.52</v>
      </c>
      <c r="N466" s="79" t="s">
        <v>9</v>
      </c>
      <c r="O466" s="76" t="s">
        <v>9</v>
      </c>
      <c r="P466" s="76" t="s">
        <v>9</v>
      </c>
      <c r="Q466" s="76" t="s">
        <v>9</v>
      </c>
      <c r="R466" s="76" t="s">
        <v>9</v>
      </c>
      <c r="S466" s="76" t="s">
        <v>9</v>
      </c>
      <c r="T466" s="76" t="s">
        <v>9</v>
      </c>
      <c r="U466" s="76" t="s">
        <v>9</v>
      </c>
      <c r="V466" s="76" t="s">
        <v>9</v>
      </c>
      <c r="W466" s="76" t="s">
        <v>9</v>
      </c>
    </row>
    <row r="467" spans="1:23" ht="13">
      <c r="A467" s="128"/>
      <c r="B467" s="129"/>
      <c r="C467" s="53"/>
      <c r="D467" s="76"/>
      <c r="E467" s="3" t="s">
        <v>21</v>
      </c>
      <c r="F467" s="8">
        <f t="shared" ref="F467:M470" si="570">F153+F177+F238+F277+F301+F355+F384+F413+F462</f>
        <v>209708023.29999998</v>
      </c>
      <c r="G467" s="8">
        <f t="shared" si="570"/>
        <v>207224669.82000002</v>
      </c>
      <c r="H467" s="8">
        <f t="shared" si="570"/>
        <v>55311238.00999999</v>
      </c>
      <c r="I467" s="8">
        <f t="shared" si="570"/>
        <v>55217364.969999999</v>
      </c>
      <c r="J467" s="8">
        <f t="shared" si="570"/>
        <v>65543134.450000003</v>
      </c>
      <c r="K467" s="8">
        <f t="shared" si="570"/>
        <v>65438299.060000002</v>
      </c>
      <c r="L467" s="8">
        <f t="shared" si="570"/>
        <v>91296022.390000001</v>
      </c>
      <c r="M467" s="8">
        <f t="shared" si="570"/>
        <v>89011377.340000004</v>
      </c>
      <c r="N467" s="79"/>
      <c r="O467" s="76"/>
      <c r="P467" s="76"/>
      <c r="Q467" s="76"/>
      <c r="R467" s="76"/>
      <c r="S467" s="76"/>
      <c r="T467" s="76"/>
      <c r="U467" s="76"/>
      <c r="V467" s="76"/>
      <c r="W467" s="76"/>
    </row>
    <row r="468" spans="1:23" ht="13">
      <c r="A468" s="128"/>
      <c r="B468" s="129"/>
      <c r="C468" s="53"/>
      <c r="D468" s="76"/>
      <c r="E468" s="3" t="s">
        <v>22</v>
      </c>
      <c r="F468" s="8">
        <f t="shared" si="570"/>
        <v>52942236.299999997</v>
      </c>
      <c r="G468" s="8">
        <f t="shared" si="570"/>
        <v>52480428.849999994</v>
      </c>
      <c r="H468" s="8">
        <f t="shared" si="570"/>
        <v>17627607.23</v>
      </c>
      <c r="I468" s="8">
        <f t="shared" si="570"/>
        <v>17520772.310000002</v>
      </c>
      <c r="J468" s="8">
        <f t="shared" si="570"/>
        <v>21942186.27</v>
      </c>
      <c r="K468" s="8">
        <f t="shared" si="570"/>
        <v>21934470.060000002</v>
      </c>
      <c r="L468" s="8">
        <f t="shared" si="570"/>
        <v>29771938.619999997</v>
      </c>
      <c r="M468" s="8">
        <f t="shared" si="570"/>
        <v>29424682.299999997</v>
      </c>
      <c r="N468" s="79"/>
      <c r="O468" s="76"/>
      <c r="P468" s="76"/>
      <c r="Q468" s="76"/>
      <c r="R468" s="76"/>
      <c r="S468" s="76"/>
      <c r="T468" s="76"/>
      <c r="U468" s="76"/>
      <c r="V468" s="76"/>
      <c r="W468" s="76"/>
    </row>
    <row r="469" spans="1:23" ht="13">
      <c r="A469" s="128"/>
      <c r="B469" s="129"/>
      <c r="C469" s="53"/>
      <c r="D469" s="76"/>
      <c r="E469" s="11" t="s">
        <v>23</v>
      </c>
      <c r="F469" s="8">
        <f t="shared" si="570"/>
        <v>2538283.6399999997</v>
      </c>
      <c r="G469" s="8">
        <f t="shared" si="570"/>
        <v>2538283.6399999997</v>
      </c>
      <c r="H469" s="8">
        <f t="shared" si="570"/>
        <v>0</v>
      </c>
      <c r="I469" s="8">
        <f t="shared" si="570"/>
        <v>0</v>
      </c>
      <c r="J469" s="8">
        <f t="shared" si="570"/>
        <v>631694.76</v>
      </c>
      <c r="K469" s="8">
        <f t="shared" si="570"/>
        <v>631694.76</v>
      </c>
      <c r="L469" s="8">
        <f t="shared" si="570"/>
        <v>1906588.88</v>
      </c>
      <c r="M469" s="8">
        <f t="shared" si="570"/>
        <v>1906588.88</v>
      </c>
      <c r="N469" s="79"/>
      <c r="O469" s="76"/>
      <c r="P469" s="76"/>
      <c r="Q469" s="76"/>
      <c r="R469" s="76"/>
      <c r="S469" s="76"/>
      <c r="T469" s="76"/>
      <c r="U469" s="76"/>
      <c r="V469" s="76"/>
      <c r="W469" s="76"/>
    </row>
    <row r="470" spans="1:23" ht="13">
      <c r="A470" s="130"/>
      <c r="B470" s="131"/>
      <c r="C470" s="54"/>
      <c r="D470" s="76"/>
      <c r="E470" s="3" t="s">
        <v>24</v>
      </c>
      <c r="F470" s="8">
        <f t="shared" si="570"/>
        <v>1334427.6099999999</v>
      </c>
      <c r="G470" s="8">
        <f t="shared" si="570"/>
        <v>1334427.6099999999</v>
      </c>
      <c r="H470" s="8">
        <f t="shared" si="570"/>
        <v>0</v>
      </c>
      <c r="I470" s="8">
        <f t="shared" si="570"/>
        <v>0</v>
      </c>
      <c r="J470" s="8">
        <f t="shared" si="570"/>
        <v>0</v>
      </c>
      <c r="K470" s="8">
        <f t="shared" si="570"/>
        <v>0</v>
      </c>
      <c r="L470" s="8">
        <f t="shared" si="570"/>
        <v>0</v>
      </c>
      <c r="M470" s="8">
        <f t="shared" si="570"/>
        <v>0</v>
      </c>
      <c r="N470" s="79"/>
      <c r="O470" s="76"/>
      <c r="P470" s="76"/>
      <c r="Q470" s="76"/>
      <c r="R470" s="76"/>
      <c r="S470" s="76"/>
      <c r="T470" s="76"/>
      <c r="U470" s="76"/>
      <c r="V470" s="76"/>
      <c r="W470" s="76"/>
    </row>
    <row r="471" spans="1:23" s="32" customFormat="1" ht="18">
      <c r="A471" s="107"/>
      <c r="B471" s="108"/>
      <c r="C471" s="108"/>
      <c r="D471" s="108"/>
      <c r="E471" s="108"/>
      <c r="F471" s="108"/>
      <c r="G471" s="108"/>
      <c r="H471" s="108"/>
      <c r="I471" s="108"/>
      <c r="J471" s="108"/>
      <c r="K471" s="108"/>
      <c r="L471" s="108"/>
      <c r="M471" s="108"/>
      <c r="N471" s="108"/>
      <c r="O471" s="108"/>
      <c r="P471" s="108"/>
      <c r="Q471" s="108"/>
      <c r="R471" s="108"/>
      <c r="S471" s="108"/>
      <c r="T471" s="108"/>
      <c r="U471" s="108"/>
    </row>
    <row r="472" spans="1:23" s="32" customFormat="1" ht="17.5">
      <c r="A472" s="33"/>
      <c r="B472" s="33"/>
      <c r="C472" s="33"/>
      <c r="D472" s="33"/>
      <c r="E472" s="33"/>
      <c r="F472" s="33"/>
      <c r="G472" s="33"/>
      <c r="H472" s="33"/>
      <c r="I472" s="33"/>
      <c r="J472" s="33"/>
      <c r="K472" s="33"/>
      <c r="L472" s="45"/>
      <c r="M472" s="45"/>
      <c r="N472" s="33"/>
      <c r="O472" s="33"/>
      <c r="P472" s="33"/>
      <c r="Q472" s="33"/>
      <c r="R472" s="33"/>
      <c r="S472" s="33"/>
      <c r="T472" s="33"/>
      <c r="U472" s="33"/>
    </row>
    <row r="473" spans="1:23" s="32" customFormat="1" ht="17.5">
      <c r="A473" s="33"/>
      <c r="B473" s="33"/>
      <c r="C473" s="33"/>
      <c r="D473" s="33"/>
      <c r="E473" s="33"/>
      <c r="F473" s="33"/>
      <c r="G473" s="33"/>
      <c r="H473" s="33"/>
      <c r="I473" s="33"/>
      <c r="J473" s="33"/>
      <c r="K473" s="33"/>
      <c r="L473" s="45"/>
      <c r="M473" s="45"/>
      <c r="N473" s="33"/>
      <c r="O473" s="33"/>
      <c r="P473" s="33"/>
      <c r="Q473" s="33"/>
      <c r="R473" s="33"/>
      <c r="S473" s="33"/>
      <c r="T473" s="33"/>
      <c r="U473" s="33"/>
    </row>
    <row r="474" spans="1:23" s="35" customFormat="1" ht="18">
      <c r="A474" s="188" t="s">
        <v>253</v>
      </c>
      <c r="B474" s="188"/>
      <c r="C474" s="188"/>
      <c r="D474" s="188"/>
      <c r="E474" s="188"/>
      <c r="F474" s="34"/>
      <c r="G474" s="34"/>
      <c r="H474" s="34"/>
      <c r="I474" s="34"/>
      <c r="J474" s="34"/>
      <c r="K474" s="34"/>
      <c r="L474" s="34"/>
      <c r="M474" s="34"/>
      <c r="N474" s="189" t="s">
        <v>254</v>
      </c>
      <c r="O474" s="189"/>
      <c r="P474" s="189"/>
      <c r="Q474" s="189"/>
      <c r="R474" s="189"/>
      <c r="S474" s="34"/>
      <c r="T474" s="34"/>
      <c r="U474" s="34"/>
    </row>
  </sheetData>
  <mergeCells count="1313">
    <mergeCell ref="B234:B236"/>
    <mergeCell ref="C234:C236"/>
    <mergeCell ref="D234:D236"/>
    <mergeCell ref="N234:N236"/>
    <mergeCell ref="O234:O236"/>
    <mergeCell ref="P234:P236"/>
    <mergeCell ref="Q234:Q236"/>
    <mergeCell ref="R234:R236"/>
    <mergeCell ref="S234:S236"/>
    <mergeCell ref="T234:T236"/>
    <mergeCell ref="U234:U236"/>
    <mergeCell ref="V234:V236"/>
    <mergeCell ref="W234:W236"/>
    <mergeCell ref="B147:B151"/>
    <mergeCell ref="C147:C151"/>
    <mergeCell ref="D147:D151"/>
    <mergeCell ref="N147:N151"/>
    <mergeCell ref="O147:O151"/>
    <mergeCell ref="P147:P151"/>
    <mergeCell ref="Q147:Q151"/>
    <mergeCell ref="R147:R151"/>
    <mergeCell ref="S147:S151"/>
    <mergeCell ref="T147:T151"/>
    <mergeCell ref="U147:U151"/>
    <mergeCell ref="V147:V151"/>
    <mergeCell ref="W147:W151"/>
    <mergeCell ref="V219:V221"/>
    <mergeCell ref="W219:W221"/>
    <mergeCell ref="V222:V224"/>
    <mergeCell ref="W222:W224"/>
    <mergeCell ref="V225:V227"/>
    <mergeCell ref="W225:W227"/>
    <mergeCell ref="A132:A136"/>
    <mergeCell ref="B132:B136"/>
    <mergeCell ref="C132:C136"/>
    <mergeCell ref="D132:D136"/>
    <mergeCell ref="N132:N136"/>
    <mergeCell ref="O132:O136"/>
    <mergeCell ref="P132:P136"/>
    <mergeCell ref="Q132:Q136"/>
    <mergeCell ref="R132:R136"/>
    <mergeCell ref="S132:S136"/>
    <mergeCell ref="T132:T136"/>
    <mergeCell ref="U132:U136"/>
    <mergeCell ref="V132:V136"/>
    <mergeCell ref="W132:W136"/>
    <mergeCell ref="P137:P141"/>
    <mergeCell ref="Q137:Q141"/>
    <mergeCell ref="R137:R141"/>
    <mergeCell ref="S137:S141"/>
    <mergeCell ref="T137:T141"/>
    <mergeCell ref="U137:U141"/>
    <mergeCell ref="V137:V141"/>
    <mergeCell ref="W137:W141"/>
    <mergeCell ref="B142:B146"/>
    <mergeCell ref="C142:C146"/>
    <mergeCell ref="D142:D146"/>
    <mergeCell ref="N142:N146"/>
    <mergeCell ref="O142:O146"/>
    <mergeCell ref="P142:P146"/>
    <mergeCell ref="Q142:Q146"/>
    <mergeCell ref="R142:R146"/>
    <mergeCell ref="S142:S146"/>
    <mergeCell ref="T142:T146"/>
    <mergeCell ref="U142:U146"/>
    <mergeCell ref="V142:V146"/>
    <mergeCell ref="W142:W146"/>
    <mergeCell ref="V446:V450"/>
    <mergeCell ref="W446:W450"/>
    <mergeCell ref="V451:V455"/>
    <mergeCell ref="W451:W455"/>
    <mergeCell ref="A417:W417"/>
    <mergeCell ref="A418:W418"/>
    <mergeCell ref="A419:W419"/>
    <mergeCell ref="V421:V425"/>
    <mergeCell ref="W421:W425"/>
    <mergeCell ref="V426:V430"/>
    <mergeCell ref="W426:W430"/>
    <mergeCell ref="V431:V435"/>
    <mergeCell ref="W431:W435"/>
    <mergeCell ref="V436:V440"/>
    <mergeCell ref="W436:W440"/>
    <mergeCell ref="V441:V445"/>
    <mergeCell ref="W441:W445"/>
    <mergeCell ref="V368:V372"/>
    <mergeCell ref="W368:W372"/>
    <mergeCell ref="V456:V460"/>
    <mergeCell ref="W456:W460"/>
    <mergeCell ref="V461:V465"/>
    <mergeCell ref="W461:W465"/>
    <mergeCell ref="V466:V470"/>
    <mergeCell ref="W466:W470"/>
    <mergeCell ref="A42:A46"/>
    <mergeCell ref="B42:B46"/>
    <mergeCell ref="C42:C46"/>
    <mergeCell ref="D42:D46"/>
    <mergeCell ref="N42:N46"/>
    <mergeCell ref="O42:O46"/>
    <mergeCell ref="P42:P46"/>
    <mergeCell ref="Q42:Q46"/>
    <mergeCell ref="R42:R46"/>
    <mergeCell ref="S42:S46"/>
    <mergeCell ref="T42:T46"/>
    <mergeCell ref="U42:U46"/>
    <mergeCell ref="V42:V46"/>
    <mergeCell ref="W42:W46"/>
    <mergeCell ref="A137:A141"/>
    <mergeCell ref="A142:A146"/>
    <mergeCell ref="A147:A151"/>
    <mergeCell ref="B137:B141"/>
    <mergeCell ref="C137:C141"/>
    <mergeCell ref="D137:D141"/>
    <mergeCell ref="N137:N141"/>
    <mergeCell ref="O137:O141"/>
    <mergeCell ref="V407:V411"/>
    <mergeCell ref="W407:W411"/>
    <mergeCell ref="V412:V416"/>
    <mergeCell ref="W412:W416"/>
    <mergeCell ref="V373:V377"/>
    <mergeCell ref="W373:W377"/>
    <mergeCell ref="V378:V382"/>
    <mergeCell ref="W378:W382"/>
    <mergeCell ref="V383:V387"/>
    <mergeCell ref="W383:W387"/>
    <mergeCell ref="A388:W388"/>
    <mergeCell ref="A389:W389"/>
    <mergeCell ref="A390:W390"/>
    <mergeCell ref="V392:V396"/>
    <mergeCell ref="W392:W396"/>
    <mergeCell ref="V397:V401"/>
    <mergeCell ref="W397:W401"/>
    <mergeCell ref="V402:V406"/>
    <mergeCell ref="W402:W406"/>
    <mergeCell ref="V329:V333"/>
    <mergeCell ref="W329:W333"/>
    <mergeCell ref="V334:V338"/>
    <mergeCell ref="W334:W338"/>
    <mergeCell ref="V339:V343"/>
    <mergeCell ref="W339:W343"/>
    <mergeCell ref="V344:V348"/>
    <mergeCell ref="W344:W348"/>
    <mergeCell ref="V349:V353"/>
    <mergeCell ref="W349:W353"/>
    <mergeCell ref="V354:V358"/>
    <mergeCell ref="W354:W358"/>
    <mergeCell ref="A359:W359"/>
    <mergeCell ref="A360:W360"/>
    <mergeCell ref="A361:W361"/>
    <mergeCell ref="V363:V367"/>
    <mergeCell ref="W363:W367"/>
    <mergeCell ref="V295:V299"/>
    <mergeCell ref="W295:W299"/>
    <mergeCell ref="V300:V304"/>
    <mergeCell ref="W300:W304"/>
    <mergeCell ref="A305:W305"/>
    <mergeCell ref="A306:W306"/>
    <mergeCell ref="A307:W307"/>
    <mergeCell ref="V309:V313"/>
    <mergeCell ref="W309:W313"/>
    <mergeCell ref="V314:V318"/>
    <mergeCell ref="W314:W318"/>
    <mergeCell ref="V319:V323"/>
    <mergeCell ref="W319:W323"/>
    <mergeCell ref="V324:V326"/>
    <mergeCell ref="W324:W326"/>
    <mergeCell ref="V327:V328"/>
    <mergeCell ref="W327:W328"/>
    <mergeCell ref="A309:A313"/>
    <mergeCell ref="U314:U318"/>
    <mergeCell ref="Q309:Q313"/>
    <mergeCell ref="T309:T313"/>
    <mergeCell ref="U309:U313"/>
    <mergeCell ref="N314:N318"/>
    <mergeCell ref="D309:D313"/>
    <mergeCell ref="A300:B304"/>
    <mergeCell ref="C300:C304"/>
    <mergeCell ref="D300:D304"/>
    <mergeCell ref="N309:N313"/>
    <mergeCell ref="U300:U304"/>
    <mergeCell ref="U295:U299"/>
    <mergeCell ref="Q324:Q326"/>
    <mergeCell ref="T324:T326"/>
    <mergeCell ref="V256:V260"/>
    <mergeCell ref="W256:W260"/>
    <mergeCell ref="V261:V265"/>
    <mergeCell ref="W261:W265"/>
    <mergeCell ref="V266:V270"/>
    <mergeCell ref="W266:W270"/>
    <mergeCell ref="V271:V275"/>
    <mergeCell ref="W271:W275"/>
    <mergeCell ref="V276:V280"/>
    <mergeCell ref="W276:W280"/>
    <mergeCell ref="A281:W281"/>
    <mergeCell ref="A282:W282"/>
    <mergeCell ref="A283:W283"/>
    <mergeCell ref="V285:V289"/>
    <mergeCell ref="W285:W289"/>
    <mergeCell ref="V290:V294"/>
    <mergeCell ref="W290:W294"/>
    <mergeCell ref="U290:U294"/>
    <mergeCell ref="N290:N294"/>
    <mergeCell ref="O290:O294"/>
    <mergeCell ref="P290:P294"/>
    <mergeCell ref="Q290:Q294"/>
    <mergeCell ref="T290:T294"/>
    <mergeCell ref="O285:O289"/>
    <mergeCell ref="A266:A270"/>
    <mergeCell ref="B261:B265"/>
    <mergeCell ref="C261:C265"/>
    <mergeCell ref="D261:D265"/>
    <mergeCell ref="N261:N265"/>
    <mergeCell ref="O261:O265"/>
    <mergeCell ref="S276:S280"/>
    <mergeCell ref="A285:A289"/>
    <mergeCell ref="V228:V230"/>
    <mergeCell ref="W228:W230"/>
    <mergeCell ref="V237:V241"/>
    <mergeCell ref="W237:W241"/>
    <mergeCell ref="A242:W242"/>
    <mergeCell ref="A243:W243"/>
    <mergeCell ref="A244:W244"/>
    <mergeCell ref="V246:V250"/>
    <mergeCell ref="W246:W250"/>
    <mergeCell ref="V251:V255"/>
    <mergeCell ref="W251:W255"/>
    <mergeCell ref="A231:A233"/>
    <mergeCell ref="B231:B233"/>
    <mergeCell ref="C231:C233"/>
    <mergeCell ref="D231:D233"/>
    <mergeCell ref="N231:N233"/>
    <mergeCell ref="O231:O233"/>
    <mergeCell ref="P231:P233"/>
    <mergeCell ref="Q231:Q233"/>
    <mergeCell ref="R231:R233"/>
    <mergeCell ref="S231:S233"/>
    <mergeCell ref="T231:T233"/>
    <mergeCell ref="U231:U233"/>
    <mergeCell ref="V231:V233"/>
    <mergeCell ref="W231:W233"/>
    <mergeCell ref="A234:A236"/>
    <mergeCell ref="P251:P255"/>
    <mergeCell ref="Q251:Q255"/>
    <mergeCell ref="T251:T255"/>
    <mergeCell ref="C251:C255"/>
    <mergeCell ref="D251:D255"/>
    <mergeCell ref="N251:N255"/>
    <mergeCell ref="V190:V194"/>
    <mergeCell ref="W190:W194"/>
    <mergeCell ref="V195:V197"/>
    <mergeCell ref="W195:W197"/>
    <mergeCell ref="V198:V200"/>
    <mergeCell ref="W198:W200"/>
    <mergeCell ref="V201:V203"/>
    <mergeCell ref="W201:W203"/>
    <mergeCell ref="V204:V206"/>
    <mergeCell ref="W204:W206"/>
    <mergeCell ref="V207:V209"/>
    <mergeCell ref="W207:W209"/>
    <mergeCell ref="V210:V212"/>
    <mergeCell ref="W210:W212"/>
    <mergeCell ref="V213:V215"/>
    <mergeCell ref="W213:W215"/>
    <mergeCell ref="V216:V218"/>
    <mergeCell ref="W216:W218"/>
    <mergeCell ref="V152:V156"/>
    <mergeCell ref="W152:W156"/>
    <mergeCell ref="A157:W157"/>
    <mergeCell ref="A158:W158"/>
    <mergeCell ref="A159:W159"/>
    <mergeCell ref="V161:V165"/>
    <mergeCell ref="W161:W165"/>
    <mergeCell ref="V166:V170"/>
    <mergeCell ref="W166:W170"/>
    <mergeCell ref="V171:V175"/>
    <mergeCell ref="W171:W175"/>
    <mergeCell ref="V176:V180"/>
    <mergeCell ref="W176:W180"/>
    <mergeCell ref="A181:W181"/>
    <mergeCell ref="A182:W182"/>
    <mergeCell ref="A183:W183"/>
    <mergeCell ref="V185:V189"/>
    <mergeCell ref="W185:W189"/>
    <mergeCell ref="R171:R175"/>
    <mergeCell ref="S171:S175"/>
    <mergeCell ref="R176:R180"/>
    <mergeCell ref="S176:S180"/>
    <mergeCell ref="R185:R189"/>
    <mergeCell ref="S185:S189"/>
    <mergeCell ref="P176:P180"/>
    <mergeCell ref="T152:T156"/>
    <mergeCell ref="O166:O170"/>
    <mergeCell ref="A166:A170"/>
    <mergeCell ref="B166:B170"/>
    <mergeCell ref="S166:S170"/>
    <mergeCell ref="O152:O156"/>
    <mergeCell ref="A171:A175"/>
    <mergeCell ref="V87:V91"/>
    <mergeCell ref="W87:W91"/>
    <mergeCell ref="V92:V96"/>
    <mergeCell ref="W92:W96"/>
    <mergeCell ref="V97:V101"/>
    <mergeCell ref="W97:W101"/>
    <mergeCell ref="V102:V106"/>
    <mergeCell ref="W102:W106"/>
    <mergeCell ref="V107:V111"/>
    <mergeCell ref="W107:W111"/>
    <mergeCell ref="V112:V116"/>
    <mergeCell ref="W112:W116"/>
    <mergeCell ref="V117:V121"/>
    <mergeCell ref="W117:W121"/>
    <mergeCell ref="V122:V126"/>
    <mergeCell ref="W122:W126"/>
    <mergeCell ref="V127:V131"/>
    <mergeCell ref="W127:W131"/>
    <mergeCell ref="V37:V41"/>
    <mergeCell ref="W37:W41"/>
    <mergeCell ref="V47:V51"/>
    <mergeCell ref="W47:W51"/>
    <mergeCell ref="V52:V56"/>
    <mergeCell ref="W52:W56"/>
    <mergeCell ref="V57:V61"/>
    <mergeCell ref="W57:W61"/>
    <mergeCell ref="V62:V66"/>
    <mergeCell ref="W62:W66"/>
    <mergeCell ref="V67:V71"/>
    <mergeCell ref="W67:W71"/>
    <mergeCell ref="V72:V76"/>
    <mergeCell ref="W72:W76"/>
    <mergeCell ref="V77:V81"/>
    <mergeCell ref="W77:W81"/>
    <mergeCell ref="V82:V86"/>
    <mergeCell ref="W82:W86"/>
    <mergeCell ref="C6:M6"/>
    <mergeCell ref="L8:M8"/>
    <mergeCell ref="N6:W6"/>
    <mergeCell ref="P7:W7"/>
    <mergeCell ref="V8:W8"/>
    <mergeCell ref="A13:W13"/>
    <mergeCell ref="A14:W14"/>
    <mergeCell ref="A15:W15"/>
    <mergeCell ref="A16:W16"/>
    <mergeCell ref="V17:V21"/>
    <mergeCell ref="W17:W21"/>
    <mergeCell ref="V22:V26"/>
    <mergeCell ref="W22:W26"/>
    <mergeCell ref="V27:V31"/>
    <mergeCell ref="W27:W31"/>
    <mergeCell ref="V32:V36"/>
    <mergeCell ref="W32:W36"/>
    <mergeCell ref="S32:S36"/>
    <mergeCell ref="T27:T31"/>
    <mergeCell ref="U27:U31"/>
    <mergeCell ref="Q22:Q26"/>
    <mergeCell ref="N17:N21"/>
    <mergeCell ref="U22:U26"/>
    <mergeCell ref="T32:T36"/>
    <mergeCell ref="N27:N31"/>
    <mergeCell ref="A32:A36"/>
    <mergeCell ref="A474:E474"/>
    <mergeCell ref="N474:R474"/>
    <mergeCell ref="A1:U1"/>
    <mergeCell ref="A2:U2"/>
    <mergeCell ref="A3:U3"/>
    <mergeCell ref="A4:U4"/>
    <mergeCell ref="R210:R212"/>
    <mergeCell ref="S210:S212"/>
    <mergeCell ref="C228:C230"/>
    <mergeCell ref="D228:D230"/>
    <mergeCell ref="R228:R230"/>
    <mergeCell ref="S228:S230"/>
    <mergeCell ref="R213:R215"/>
    <mergeCell ref="S213:S215"/>
    <mergeCell ref="N228:N230"/>
    <mergeCell ref="P228:P230"/>
    <mergeCell ref="O228:O230"/>
    <mergeCell ref="Q228:Q230"/>
    <mergeCell ref="T228:T230"/>
    <mergeCell ref="U228:U230"/>
    <mergeCell ref="C195:C197"/>
    <mergeCell ref="D195:D197"/>
    <mergeCell ref="C198:C200"/>
    <mergeCell ref="D198:D200"/>
    <mergeCell ref="C201:C203"/>
    <mergeCell ref="D201:D203"/>
    <mergeCell ref="C204:C206"/>
    <mergeCell ref="D204:D206"/>
    <mergeCell ref="C207:C209"/>
    <mergeCell ref="D207:D209"/>
    <mergeCell ref="C210:C212"/>
    <mergeCell ref="D210:D212"/>
    <mergeCell ref="C213:C215"/>
    <mergeCell ref="D213:D215"/>
    <mergeCell ref="C216:C218"/>
    <mergeCell ref="D216:D218"/>
    <mergeCell ref="C219:C221"/>
    <mergeCell ref="D219:D221"/>
    <mergeCell ref="N222:N224"/>
    <mergeCell ref="N225:N227"/>
    <mergeCell ref="T213:T215"/>
    <mergeCell ref="U213:U215"/>
    <mergeCell ref="O222:O224"/>
    <mergeCell ref="P222:P224"/>
    <mergeCell ref="Q222:Q224"/>
    <mergeCell ref="R222:R224"/>
    <mergeCell ref="S222:S224"/>
    <mergeCell ref="T222:T224"/>
    <mergeCell ref="U222:U224"/>
    <mergeCell ref="O225:O227"/>
    <mergeCell ref="P225:P227"/>
    <mergeCell ref="Q225:Q227"/>
    <mergeCell ref="R225:R227"/>
    <mergeCell ref="S225:S227"/>
    <mergeCell ref="T225:T227"/>
    <mergeCell ref="U225:U227"/>
    <mergeCell ref="C222:C224"/>
    <mergeCell ref="D222:D224"/>
    <mergeCell ref="C225:C227"/>
    <mergeCell ref="D225:D227"/>
    <mergeCell ref="N213:N215"/>
    <mergeCell ref="O213:O215"/>
    <mergeCell ref="U204:U206"/>
    <mergeCell ref="O207:O209"/>
    <mergeCell ref="P207:P209"/>
    <mergeCell ref="Q207:Q209"/>
    <mergeCell ref="R207:R209"/>
    <mergeCell ref="S207:S209"/>
    <mergeCell ref="T207:T209"/>
    <mergeCell ref="U207:U209"/>
    <mergeCell ref="N216:N218"/>
    <mergeCell ref="O216:O218"/>
    <mergeCell ref="Q216:Q218"/>
    <mergeCell ref="R216:R218"/>
    <mergeCell ref="P216:P218"/>
    <mergeCell ref="S216:S218"/>
    <mergeCell ref="T216:T218"/>
    <mergeCell ref="U216:U218"/>
    <mergeCell ref="N219:N221"/>
    <mergeCell ref="O219:O221"/>
    <mergeCell ref="P219:P221"/>
    <mergeCell ref="Q219:Q221"/>
    <mergeCell ref="R219:R221"/>
    <mergeCell ref="S219:S221"/>
    <mergeCell ref="T219:T221"/>
    <mergeCell ref="U219:U221"/>
    <mergeCell ref="N210:N212"/>
    <mergeCell ref="O210:O212"/>
    <mergeCell ref="P210:P212"/>
    <mergeCell ref="Q210:Q212"/>
    <mergeCell ref="U210:U212"/>
    <mergeCell ref="T210:T212"/>
    <mergeCell ref="P213:P215"/>
    <mergeCell ref="Q213:Q215"/>
    <mergeCell ref="N195:N197"/>
    <mergeCell ref="O195:O197"/>
    <mergeCell ref="P195:P197"/>
    <mergeCell ref="Q195:Q197"/>
    <mergeCell ref="R195:R197"/>
    <mergeCell ref="S195:S197"/>
    <mergeCell ref="T195:T197"/>
    <mergeCell ref="U195:U197"/>
    <mergeCell ref="N198:N200"/>
    <mergeCell ref="O198:O200"/>
    <mergeCell ref="P198:P200"/>
    <mergeCell ref="Q198:Q200"/>
    <mergeCell ref="R198:R200"/>
    <mergeCell ref="S198:S200"/>
    <mergeCell ref="T198:T200"/>
    <mergeCell ref="U198:U200"/>
    <mergeCell ref="B225:B227"/>
    <mergeCell ref="N201:N203"/>
    <mergeCell ref="O201:O203"/>
    <mergeCell ref="P201:P203"/>
    <mergeCell ref="Q201:Q203"/>
    <mergeCell ref="S201:S203"/>
    <mergeCell ref="T201:T203"/>
    <mergeCell ref="U201:U203"/>
    <mergeCell ref="N204:N206"/>
    <mergeCell ref="N207:N209"/>
    <mergeCell ref="O204:O206"/>
    <mergeCell ref="P204:P206"/>
    <mergeCell ref="Q204:Q206"/>
    <mergeCell ref="R204:R206"/>
    <mergeCell ref="S204:S206"/>
    <mergeCell ref="T204:T206"/>
    <mergeCell ref="R363:R367"/>
    <mergeCell ref="S363:S367"/>
    <mergeCell ref="R368:R372"/>
    <mergeCell ref="S368:S372"/>
    <mergeCell ref="R373:R377"/>
    <mergeCell ref="S373:S377"/>
    <mergeCell ref="R319:R323"/>
    <mergeCell ref="S319:S323"/>
    <mergeCell ref="R324:R326"/>
    <mergeCell ref="S324:S326"/>
    <mergeCell ref="R327:R328"/>
    <mergeCell ref="S327:S328"/>
    <mergeCell ref="R300:R304"/>
    <mergeCell ref="S300:S304"/>
    <mergeCell ref="R309:R313"/>
    <mergeCell ref="S309:S313"/>
    <mergeCell ref="R314:R318"/>
    <mergeCell ref="S314:S318"/>
    <mergeCell ref="A198:A200"/>
    <mergeCell ref="B198:B200"/>
    <mergeCell ref="A195:A197"/>
    <mergeCell ref="B195:B197"/>
    <mergeCell ref="A228:A230"/>
    <mergeCell ref="B228:B230"/>
    <mergeCell ref="A225:A227"/>
    <mergeCell ref="A222:A224"/>
    <mergeCell ref="B222:B224"/>
    <mergeCell ref="A219:A221"/>
    <mergeCell ref="B219:B221"/>
    <mergeCell ref="A216:A218"/>
    <mergeCell ref="B216:B218"/>
    <mergeCell ref="A213:A215"/>
    <mergeCell ref="B213:B215"/>
    <mergeCell ref="A210:A212"/>
    <mergeCell ref="B210:B212"/>
    <mergeCell ref="A207:A209"/>
    <mergeCell ref="B207:B209"/>
    <mergeCell ref="A204:A206"/>
    <mergeCell ref="B204:B206"/>
    <mergeCell ref="S152:S156"/>
    <mergeCell ref="R161:R165"/>
    <mergeCell ref="S161:S165"/>
    <mergeCell ref="A314:A318"/>
    <mergeCell ref="B314:B318"/>
    <mergeCell ref="C314:C318"/>
    <mergeCell ref="D314:D318"/>
    <mergeCell ref="O314:O318"/>
    <mergeCell ref="P314:P318"/>
    <mergeCell ref="B309:B313"/>
    <mergeCell ref="C309:C313"/>
    <mergeCell ref="P271:P275"/>
    <mergeCell ref="Q271:Q275"/>
    <mergeCell ref="T271:T275"/>
    <mergeCell ref="P276:P280"/>
    <mergeCell ref="Q276:Q280"/>
    <mergeCell ref="T276:T280"/>
    <mergeCell ref="R271:R275"/>
    <mergeCell ref="S271:S275"/>
    <mergeCell ref="R276:R280"/>
    <mergeCell ref="A271:A275"/>
    <mergeCell ref="Q314:Q318"/>
    <mergeCell ref="T314:T318"/>
    <mergeCell ref="R285:R289"/>
    <mergeCell ref="S285:S289"/>
    <mergeCell ref="R290:R294"/>
    <mergeCell ref="S290:S294"/>
    <mergeCell ref="B290:B294"/>
    <mergeCell ref="C290:C294"/>
    <mergeCell ref="D290:D294"/>
    <mergeCell ref="A201:A203"/>
    <mergeCell ref="B201:B203"/>
    <mergeCell ref="A334:A338"/>
    <mergeCell ref="B334:B338"/>
    <mergeCell ref="C334:C338"/>
    <mergeCell ref="D334:D338"/>
    <mergeCell ref="N334:N338"/>
    <mergeCell ref="O334:O338"/>
    <mergeCell ref="D354:D358"/>
    <mergeCell ref="N354:N358"/>
    <mergeCell ref="O354:O358"/>
    <mergeCell ref="P354:P358"/>
    <mergeCell ref="Q354:Q358"/>
    <mergeCell ref="U349:U353"/>
    <mergeCell ref="R37:R41"/>
    <mergeCell ref="S37:S41"/>
    <mergeCell ref="R47:R51"/>
    <mergeCell ref="S47:S51"/>
    <mergeCell ref="R77:R81"/>
    <mergeCell ref="S77:S81"/>
    <mergeCell ref="R82:R86"/>
    <mergeCell ref="S82:S86"/>
    <mergeCell ref="R67:R71"/>
    <mergeCell ref="S67:S71"/>
    <mergeCell ref="R72:R76"/>
    <mergeCell ref="S72:S76"/>
    <mergeCell ref="R52:R56"/>
    <mergeCell ref="S52:S56"/>
    <mergeCell ref="R57:R61"/>
    <mergeCell ref="S57:S61"/>
    <mergeCell ref="R62:R66"/>
    <mergeCell ref="S62:S66"/>
    <mergeCell ref="R201:R203"/>
    <mergeCell ref="R152:R156"/>
    <mergeCell ref="U354:U358"/>
    <mergeCell ref="P349:P353"/>
    <mergeCell ref="P329:P333"/>
    <mergeCell ref="Q329:Q333"/>
    <mergeCell ref="T329:T333"/>
    <mergeCell ref="P334:P338"/>
    <mergeCell ref="Q349:Q353"/>
    <mergeCell ref="T334:T338"/>
    <mergeCell ref="P339:P343"/>
    <mergeCell ref="Q334:Q338"/>
    <mergeCell ref="R349:R353"/>
    <mergeCell ref="S349:S353"/>
    <mergeCell ref="R354:R358"/>
    <mergeCell ref="S354:S358"/>
    <mergeCell ref="U339:U343"/>
    <mergeCell ref="R329:R333"/>
    <mergeCell ref="S329:S333"/>
    <mergeCell ref="R334:R338"/>
    <mergeCell ref="S334:S338"/>
    <mergeCell ref="R339:R343"/>
    <mergeCell ref="S339:S343"/>
    <mergeCell ref="U329:U333"/>
    <mergeCell ref="U334:U338"/>
    <mergeCell ref="U344:U348"/>
    <mergeCell ref="R344:R348"/>
    <mergeCell ref="S344:S348"/>
    <mergeCell ref="Q339:Q343"/>
    <mergeCell ref="T339:T343"/>
    <mergeCell ref="C329:C333"/>
    <mergeCell ref="D329:D333"/>
    <mergeCell ref="N329:N333"/>
    <mergeCell ref="O329:O333"/>
    <mergeCell ref="N324:N326"/>
    <mergeCell ref="N327:N328"/>
    <mergeCell ref="O324:O326"/>
    <mergeCell ref="P324:P326"/>
    <mergeCell ref="O327:O328"/>
    <mergeCell ref="A324:A328"/>
    <mergeCell ref="B324:B328"/>
    <mergeCell ref="C324:C328"/>
    <mergeCell ref="D324:D328"/>
    <mergeCell ref="T354:T358"/>
    <mergeCell ref="T349:T353"/>
    <mergeCell ref="P344:P348"/>
    <mergeCell ref="Q344:Q348"/>
    <mergeCell ref="T344:T348"/>
    <mergeCell ref="A354:B358"/>
    <mergeCell ref="A344:A348"/>
    <mergeCell ref="B344:B348"/>
    <mergeCell ref="C344:C348"/>
    <mergeCell ref="D344:D348"/>
    <mergeCell ref="N344:N348"/>
    <mergeCell ref="O344:O348"/>
    <mergeCell ref="A339:A343"/>
    <mergeCell ref="B339:B343"/>
    <mergeCell ref="C339:C343"/>
    <mergeCell ref="D339:D343"/>
    <mergeCell ref="N339:N343"/>
    <mergeCell ref="O339:O343"/>
    <mergeCell ref="C354:C358"/>
    <mergeCell ref="U324:U326"/>
    <mergeCell ref="U327:U328"/>
    <mergeCell ref="Q319:Q323"/>
    <mergeCell ref="T319:T323"/>
    <mergeCell ref="U319:U323"/>
    <mergeCell ref="T327:T328"/>
    <mergeCell ref="Q327:Q328"/>
    <mergeCell ref="O309:O313"/>
    <mergeCell ref="P309:P313"/>
    <mergeCell ref="N300:N304"/>
    <mergeCell ref="O295:O299"/>
    <mergeCell ref="P295:P299"/>
    <mergeCell ref="Q295:Q299"/>
    <mergeCell ref="T295:T299"/>
    <mergeCell ref="R295:R299"/>
    <mergeCell ref="S295:S299"/>
    <mergeCell ref="A349:A353"/>
    <mergeCell ref="B349:B353"/>
    <mergeCell ref="A319:A323"/>
    <mergeCell ref="B319:B323"/>
    <mergeCell ref="C319:C323"/>
    <mergeCell ref="D319:D323"/>
    <mergeCell ref="N319:N323"/>
    <mergeCell ref="O319:O323"/>
    <mergeCell ref="P319:P323"/>
    <mergeCell ref="C349:C353"/>
    <mergeCell ref="D349:D353"/>
    <mergeCell ref="N349:N353"/>
    <mergeCell ref="O349:O353"/>
    <mergeCell ref="P327:P328"/>
    <mergeCell ref="A329:A333"/>
    <mergeCell ref="B329:B333"/>
    <mergeCell ref="N285:N289"/>
    <mergeCell ref="T285:T289"/>
    <mergeCell ref="Q300:Q304"/>
    <mergeCell ref="T300:T304"/>
    <mergeCell ref="O300:O304"/>
    <mergeCell ref="P300:P304"/>
    <mergeCell ref="P285:P289"/>
    <mergeCell ref="O276:O280"/>
    <mergeCell ref="Q285:Q289"/>
    <mergeCell ref="P261:P265"/>
    <mergeCell ref="Q261:Q265"/>
    <mergeCell ref="T261:T265"/>
    <mergeCell ref="U271:U275"/>
    <mergeCell ref="P266:P270"/>
    <mergeCell ref="Q266:Q270"/>
    <mergeCell ref="T266:T270"/>
    <mergeCell ref="U266:U270"/>
    <mergeCell ref="N266:N270"/>
    <mergeCell ref="O266:O270"/>
    <mergeCell ref="N271:N275"/>
    <mergeCell ref="O271:O275"/>
    <mergeCell ref="U276:U280"/>
    <mergeCell ref="U285:U289"/>
    <mergeCell ref="U261:U265"/>
    <mergeCell ref="U251:U255"/>
    <mergeCell ref="A256:A260"/>
    <mergeCell ref="B256:B260"/>
    <mergeCell ref="C256:C260"/>
    <mergeCell ref="D256:D260"/>
    <mergeCell ref="N256:N260"/>
    <mergeCell ref="A251:A255"/>
    <mergeCell ref="B251:B255"/>
    <mergeCell ref="R251:R255"/>
    <mergeCell ref="S251:S255"/>
    <mergeCell ref="O256:O260"/>
    <mergeCell ref="P256:P260"/>
    <mergeCell ref="Q256:Q260"/>
    <mergeCell ref="T256:T260"/>
    <mergeCell ref="U256:U260"/>
    <mergeCell ref="B271:B275"/>
    <mergeCell ref="C271:C275"/>
    <mergeCell ref="R256:R260"/>
    <mergeCell ref="S256:S260"/>
    <mergeCell ref="R261:R265"/>
    <mergeCell ref="S261:S265"/>
    <mergeCell ref="R266:R270"/>
    <mergeCell ref="S266:S270"/>
    <mergeCell ref="A261:A265"/>
    <mergeCell ref="C266:C270"/>
    <mergeCell ref="D266:D270"/>
    <mergeCell ref="D271:D275"/>
    <mergeCell ref="T237:T241"/>
    <mergeCell ref="U237:U241"/>
    <mergeCell ref="A237:B241"/>
    <mergeCell ref="C237:C241"/>
    <mergeCell ref="D237:D241"/>
    <mergeCell ref="N237:N241"/>
    <mergeCell ref="O237:O241"/>
    <mergeCell ref="P237:P241"/>
    <mergeCell ref="A246:A250"/>
    <mergeCell ref="C246:C250"/>
    <mergeCell ref="D246:D250"/>
    <mergeCell ref="N246:N250"/>
    <mergeCell ref="O246:O250"/>
    <mergeCell ref="B246:B250"/>
    <mergeCell ref="P246:P250"/>
    <mergeCell ref="R237:R241"/>
    <mergeCell ref="S237:S241"/>
    <mergeCell ref="R246:R250"/>
    <mergeCell ref="S246:S250"/>
    <mergeCell ref="T190:T194"/>
    <mergeCell ref="R190:R194"/>
    <mergeCell ref="S190:S194"/>
    <mergeCell ref="A176:B180"/>
    <mergeCell ref="Q176:Q180"/>
    <mergeCell ref="A185:A189"/>
    <mergeCell ref="B185:B189"/>
    <mergeCell ref="C185:C189"/>
    <mergeCell ref="D185:D189"/>
    <mergeCell ref="N185:N189"/>
    <mergeCell ref="O185:O189"/>
    <mergeCell ref="P185:P189"/>
    <mergeCell ref="Q185:Q189"/>
    <mergeCell ref="C176:C180"/>
    <mergeCell ref="D176:D180"/>
    <mergeCell ref="N176:N180"/>
    <mergeCell ref="O176:O180"/>
    <mergeCell ref="A190:A194"/>
    <mergeCell ref="B190:B194"/>
    <mergeCell ref="U127:U131"/>
    <mergeCell ref="P122:P126"/>
    <mergeCell ref="B127:B131"/>
    <mergeCell ref="C127:C131"/>
    <mergeCell ref="D127:D131"/>
    <mergeCell ref="N127:N131"/>
    <mergeCell ref="O127:O131"/>
    <mergeCell ref="P127:P131"/>
    <mergeCell ref="Q127:Q131"/>
    <mergeCell ref="T127:T131"/>
    <mergeCell ref="A117:A121"/>
    <mergeCell ref="A122:A126"/>
    <mergeCell ref="Q122:Q126"/>
    <mergeCell ref="T122:T126"/>
    <mergeCell ref="U122:U126"/>
    <mergeCell ref="R117:R121"/>
    <mergeCell ref="S117:S121"/>
    <mergeCell ref="R122:R126"/>
    <mergeCell ref="S122:S126"/>
    <mergeCell ref="R127:R131"/>
    <mergeCell ref="S127:S131"/>
    <mergeCell ref="T92:T96"/>
    <mergeCell ref="T107:T111"/>
    <mergeCell ref="U107:U111"/>
    <mergeCell ref="A112:A116"/>
    <mergeCell ref="B112:B116"/>
    <mergeCell ref="C112:C116"/>
    <mergeCell ref="D112:D116"/>
    <mergeCell ref="N112:N116"/>
    <mergeCell ref="O112:O116"/>
    <mergeCell ref="Q112:Q116"/>
    <mergeCell ref="U112:U116"/>
    <mergeCell ref="T117:T121"/>
    <mergeCell ref="U117:U121"/>
    <mergeCell ref="B122:B126"/>
    <mergeCell ref="C122:C126"/>
    <mergeCell ref="D122:D126"/>
    <mergeCell ref="N122:N126"/>
    <mergeCell ref="O122:O126"/>
    <mergeCell ref="T112:T116"/>
    <mergeCell ref="P107:P111"/>
    <mergeCell ref="S112:S116"/>
    <mergeCell ref="R107:R111"/>
    <mergeCell ref="S107:S111"/>
    <mergeCell ref="R112:R116"/>
    <mergeCell ref="N117:N121"/>
    <mergeCell ref="O117:O121"/>
    <mergeCell ref="P117:P121"/>
    <mergeCell ref="Q117:Q121"/>
    <mergeCell ref="B117:B121"/>
    <mergeCell ref="C117:C121"/>
    <mergeCell ref="D117:D121"/>
    <mergeCell ref="Q107:Q111"/>
    <mergeCell ref="T97:T101"/>
    <mergeCell ref="U97:U101"/>
    <mergeCell ref="A102:A106"/>
    <mergeCell ref="B102:B106"/>
    <mergeCell ref="C102:C106"/>
    <mergeCell ref="D102:D106"/>
    <mergeCell ref="N102:N106"/>
    <mergeCell ref="O102:O106"/>
    <mergeCell ref="A97:A101"/>
    <mergeCell ref="B97:B101"/>
    <mergeCell ref="C97:C101"/>
    <mergeCell ref="D97:D101"/>
    <mergeCell ref="N97:N101"/>
    <mergeCell ref="O97:O101"/>
    <mergeCell ref="P102:P106"/>
    <mergeCell ref="Q102:Q106"/>
    <mergeCell ref="T102:T106"/>
    <mergeCell ref="U102:U106"/>
    <mergeCell ref="S97:S101"/>
    <mergeCell ref="R97:R101"/>
    <mergeCell ref="R102:R106"/>
    <mergeCell ref="S102:S106"/>
    <mergeCell ref="U92:U96"/>
    <mergeCell ref="P87:P91"/>
    <mergeCell ref="Q87:Q91"/>
    <mergeCell ref="T87:T91"/>
    <mergeCell ref="U87:U91"/>
    <mergeCell ref="A92:A96"/>
    <mergeCell ref="B92:B96"/>
    <mergeCell ref="C92:C96"/>
    <mergeCell ref="D92:D96"/>
    <mergeCell ref="N92:N96"/>
    <mergeCell ref="O92:O96"/>
    <mergeCell ref="T82:T86"/>
    <mergeCell ref="U82:U86"/>
    <mergeCell ref="A87:A91"/>
    <mergeCell ref="B87:B91"/>
    <mergeCell ref="C87:C91"/>
    <mergeCell ref="D87:D91"/>
    <mergeCell ref="N87:N91"/>
    <mergeCell ref="O87:O91"/>
    <mergeCell ref="A82:A86"/>
    <mergeCell ref="B82:B86"/>
    <mergeCell ref="C82:C86"/>
    <mergeCell ref="D82:D86"/>
    <mergeCell ref="N82:N86"/>
    <mergeCell ref="O82:O86"/>
    <mergeCell ref="R92:R96"/>
    <mergeCell ref="S92:S96"/>
    <mergeCell ref="S87:S91"/>
    <mergeCell ref="R87:R91"/>
    <mergeCell ref="P82:P86"/>
    <mergeCell ref="Q82:Q86"/>
    <mergeCell ref="P92:P96"/>
    <mergeCell ref="U72:U76"/>
    <mergeCell ref="P77:P81"/>
    <mergeCell ref="Q77:Q81"/>
    <mergeCell ref="T77:T81"/>
    <mergeCell ref="U77:U81"/>
    <mergeCell ref="A72:A76"/>
    <mergeCell ref="B72:B76"/>
    <mergeCell ref="C72:C76"/>
    <mergeCell ref="D72:D76"/>
    <mergeCell ref="N72:N76"/>
    <mergeCell ref="O72:O76"/>
    <mergeCell ref="A77:A81"/>
    <mergeCell ref="B77:B81"/>
    <mergeCell ref="C77:C81"/>
    <mergeCell ref="D77:D81"/>
    <mergeCell ref="N77:N81"/>
    <mergeCell ref="P72:P76"/>
    <mergeCell ref="Q72:Q76"/>
    <mergeCell ref="T72:T76"/>
    <mergeCell ref="T62:T66"/>
    <mergeCell ref="U62:U66"/>
    <mergeCell ref="U52:U56"/>
    <mergeCell ref="T47:T51"/>
    <mergeCell ref="U47:U51"/>
    <mergeCell ref="P52:P56"/>
    <mergeCell ref="Q52:Q56"/>
    <mergeCell ref="T57:T61"/>
    <mergeCell ref="U57:U61"/>
    <mergeCell ref="P47:P51"/>
    <mergeCell ref="Q47:Q51"/>
    <mergeCell ref="P57:P61"/>
    <mergeCell ref="Q57:Q61"/>
    <mergeCell ref="T52:T56"/>
    <mergeCell ref="P67:P71"/>
    <mergeCell ref="A47:A51"/>
    <mergeCell ref="B47:B51"/>
    <mergeCell ref="C47:C51"/>
    <mergeCell ref="D47:D51"/>
    <mergeCell ref="N47:N51"/>
    <mergeCell ref="O47:O51"/>
    <mergeCell ref="A62:A66"/>
    <mergeCell ref="B62:B66"/>
    <mergeCell ref="C62:C66"/>
    <mergeCell ref="D62:D66"/>
    <mergeCell ref="N62:N66"/>
    <mergeCell ref="O62:O66"/>
    <mergeCell ref="T67:T71"/>
    <mergeCell ref="U67:U71"/>
    <mergeCell ref="P62:P66"/>
    <mergeCell ref="A37:A41"/>
    <mergeCell ref="B37:B41"/>
    <mergeCell ref="C37:C41"/>
    <mergeCell ref="D37:D41"/>
    <mergeCell ref="N37:N41"/>
    <mergeCell ref="O37:O41"/>
    <mergeCell ref="R8:S10"/>
    <mergeCell ref="R17:R21"/>
    <mergeCell ref="S17:S21"/>
    <mergeCell ref="R22:R26"/>
    <mergeCell ref="S22:S26"/>
    <mergeCell ref="R27:R31"/>
    <mergeCell ref="S27:S31"/>
    <mergeCell ref="R32:R36"/>
    <mergeCell ref="J8:K10"/>
    <mergeCell ref="P17:P21"/>
    <mergeCell ref="Q17:Q21"/>
    <mergeCell ref="N7:N11"/>
    <mergeCell ref="P22:P26"/>
    <mergeCell ref="O7:O11"/>
    <mergeCell ref="A22:A26"/>
    <mergeCell ref="A27:A31"/>
    <mergeCell ref="N22:N26"/>
    <mergeCell ref="P32:P36"/>
    <mergeCell ref="Q32:Q36"/>
    <mergeCell ref="P37:P41"/>
    <mergeCell ref="Q37:Q41"/>
    <mergeCell ref="B27:B31"/>
    <mergeCell ref="C27:C31"/>
    <mergeCell ref="F7:M7"/>
    <mergeCell ref="T37:T41"/>
    <mergeCell ref="U37:U41"/>
    <mergeCell ref="T8:U8"/>
    <mergeCell ref="P8:Q10"/>
    <mergeCell ref="U32:U36"/>
    <mergeCell ref="F8:G10"/>
    <mergeCell ref="E7:E11"/>
    <mergeCell ref="T246:T250"/>
    <mergeCell ref="U246:U250"/>
    <mergeCell ref="U161:U165"/>
    <mergeCell ref="T171:T175"/>
    <mergeCell ref="U171:U175"/>
    <mergeCell ref="U176:U180"/>
    <mergeCell ref="T166:T170"/>
    <mergeCell ref="T176:T180"/>
    <mergeCell ref="U185:U189"/>
    <mergeCell ref="U190:U194"/>
    <mergeCell ref="T185:T189"/>
    <mergeCell ref="T17:T21"/>
    <mergeCell ref="U17:U21"/>
    <mergeCell ref="T22:T26"/>
    <mergeCell ref="U152:U156"/>
    <mergeCell ref="P166:P170"/>
    <mergeCell ref="Q166:Q170"/>
    <mergeCell ref="P161:P165"/>
    <mergeCell ref="Q161:Q165"/>
    <mergeCell ref="U166:U170"/>
    <mergeCell ref="T161:T165"/>
    <mergeCell ref="R166:R170"/>
    <mergeCell ref="N166:N170"/>
    <mergeCell ref="O17:O21"/>
    <mergeCell ref="P171:P175"/>
    <mergeCell ref="P461:P465"/>
    <mergeCell ref="Q461:Q465"/>
    <mergeCell ref="T466:T470"/>
    <mergeCell ref="U466:U470"/>
    <mergeCell ref="T446:T450"/>
    <mergeCell ref="U446:U450"/>
    <mergeCell ref="T451:T455"/>
    <mergeCell ref="U451:U455"/>
    <mergeCell ref="T461:T465"/>
    <mergeCell ref="U461:U465"/>
    <mergeCell ref="Q446:Q450"/>
    <mergeCell ref="Q466:Q470"/>
    <mergeCell ref="R466:R470"/>
    <mergeCell ref="S466:S470"/>
    <mergeCell ref="R451:R455"/>
    <mergeCell ref="S451:S455"/>
    <mergeCell ref="R456:R460"/>
    <mergeCell ref="S456:S460"/>
    <mergeCell ref="R461:R465"/>
    <mergeCell ref="S461:S465"/>
    <mergeCell ref="R446:R450"/>
    <mergeCell ref="S446:S450"/>
    <mergeCell ref="N446:N450"/>
    <mergeCell ref="P441:P445"/>
    <mergeCell ref="O451:O455"/>
    <mergeCell ref="N451:N455"/>
    <mergeCell ref="P446:P450"/>
    <mergeCell ref="A451:A455"/>
    <mergeCell ref="B451:B455"/>
    <mergeCell ref="C451:C455"/>
    <mergeCell ref="D451:D455"/>
    <mergeCell ref="A446:A450"/>
    <mergeCell ref="O446:O450"/>
    <mergeCell ref="N171:N175"/>
    <mergeCell ref="C190:C194"/>
    <mergeCell ref="Q246:Q250"/>
    <mergeCell ref="O171:O175"/>
    <mergeCell ref="A392:A396"/>
    <mergeCell ref="N392:N396"/>
    <mergeCell ref="O392:O396"/>
    <mergeCell ref="N383:N387"/>
    <mergeCell ref="D378:D382"/>
    <mergeCell ref="N378:N382"/>
    <mergeCell ref="O378:O382"/>
    <mergeCell ref="B392:B396"/>
    <mergeCell ref="C392:C396"/>
    <mergeCell ref="D190:D194"/>
    <mergeCell ref="N190:N194"/>
    <mergeCell ref="O190:O194"/>
    <mergeCell ref="O383:O387"/>
    <mergeCell ref="P190:P194"/>
    <mergeCell ref="Q190:Q194"/>
    <mergeCell ref="Q237:Q241"/>
    <mergeCell ref="B285:B289"/>
    <mergeCell ref="P373:P377"/>
    <mergeCell ref="C152:C156"/>
    <mergeCell ref="D152:D156"/>
    <mergeCell ref="D27:D31"/>
    <mergeCell ref="B32:B36"/>
    <mergeCell ref="N32:N36"/>
    <mergeCell ref="P27:P31"/>
    <mergeCell ref="P152:P156"/>
    <mergeCell ref="Q152:Q156"/>
    <mergeCell ref="O161:O165"/>
    <mergeCell ref="B57:B61"/>
    <mergeCell ref="C57:C61"/>
    <mergeCell ref="D57:D61"/>
    <mergeCell ref="N57:N61"/>
    <mergeCell ref="O57:O61"/>
    <mergeCell ref="B52:B56"/>
    <mergeCell ref="C52:C56"/>
    <mergeCell ref="Q67:Q71"/>
    <mergeCell ref="O77:O81"/>
    <mergeCell ref="B67:B71"/>
    <mergeCell ref="C67:C71"/>
    <mergeCell ref="B171:B175"/>
    <mergeCell ref="C171:C175"/>
    <mergeCell ref="D171:D175"/>
    <mergeCell ref="Q171:Q175"/>
    <mergeCell ref="Q62:Q66"/>
    <mergeCell ref="Q92:Q96"/>
    <mergeCell ref="P97:P101"/>
    <mergeCell ref="Q97:Q101"/>
    <mergeCell ref="P112:P116"/>
    <mergeCell ref="C285:C289"/>
    <mergeCell ref="D285:D289"/>
    <mergeCell ref="A161:A165"/>
    <mergeCell ref="A57:A61"/>
    <mergeCell ref="A52:A56"/>
    <mergeCell ref="A67:A71"/>
    <mergeCell ref="D67:D71"/>
    <mergeCell ref="N67:N71"/>
    <mergeCell ref="O67:O71"/>
    <mergeCell ref="D52:D56"/>
    <mergeCell ref="N52:N56"/>
    <mergeCell ref="O52:O56"/>
    <mergeCell ref="A127:A131"/>
    <mergeCell ref="O251:O255"/>
    <mergeCell ref="B266:B270"/>
    <mergeCell ref="C295:C299"/>
    <mergeCell ref="D295:D299"/>
    <mergeCell ref="N295:N299"/>
    <mergeCell ref="C166:C170"/>
    <mergeCell ref="D166:D170"/>
    <mergeCell ref="N161:N165"/>
    <mergeCell ref="A107:A111"/>
    <mergeCell ref="B107:B111"/>
    <mergeCell ref="C107:C111"/>
    <mergeCell ref="D107:D111"/>
    <mergeCell ref="N107:N111"/>
    <mergeCell ref="O107:O111"/>
    <mergeCell ref="A295:A299"/>
    <mergeCell ref="B295:B299"/>
    <mergeCell ref="A290:A294"/>
    <mergeCell ref="A276:B280"/>
    <mergeCell ref="C276:C280"/>
    <mergeCell ref="D276:D280"/>
    <mergeCell ref="N276:N280"/>
    <mergeCell ref="O466:O470"/>
    <mergeCell ref="C7:D10"/>
    <mergeCell ref="B22:B26"/>
    <mergeCell ref="C22:C26"/>
    <mergeCell ref="D22:D26"/>
    <mergeCell ref="C32:C36"/>
    <mergeCell ref="D32:D36"/>
    <mergeCell ref="A152:B156"/>
    <mergeCell ref="O32:O36"/>
    <mergeCell ref="B161:B165"/>
    <mergeCell ref="C161:C165"/>
    <mergeCell ref="D161:D165"/>
    <mergeCell ref="A466:B470"/>
    <mergeCell ref="C466:C470"/>
    <mergeCell ref="D466:D470"/>
    <mergeCell ref="N466:N470"/>
    <mergeCell ref="B368:B372"/>
    <mergeCell ref="C368:C372"/>
    <mergeCell ref="D368:D372"/>
    <mergeCell ref="N368:N372"/>
    <mergeCell ref="O368:O372"/>
    <mergeCell ref="O397:O401"/>
    <mergeCell ref="A378:A382"/>
    <mergeCell ref="B378:B382"/>
    <mergeCell ref="A412:B416"/>
    <mergeCell ref="A461:B465"/>
    <mergeCell ref="C461:C465"/>
    <mergeCell ref="D461:D465"/>
    <mergeCell ref="N461:N465"/>
    <mergeCell ref="O461:O465"/>
    <mergeCell ref="O27:O31"/>
    <mergeCell ref="N152:N156"/>
    <mergeCell ref="A471:U471"/>
    <mergeCell ref="A6:A11"/>
    <mergeCell ref="B6:B11"/>
    <mergeCell ref="P466:P470"/>
    <mergeCell ref="A363:A367"/>
    <mergeCell ref="B363:B367"/>
    <mergeCell ref="C363:C367"/>
    <mergeCell ref="D363:D367"/>
    <mergeCell ref="N363:N367"/>
    <mergeCell ref="O363:O367"/>
    <mergeCell ref="P363:P367"/>
    <mergeCell ref="Q363:Q367"/>
    <mergeCell ref="T363:T367"/>
    <mergeCell ref="U363:U367"/>
    <mergeCell ref="A368:A372"/>
    <mergeCell ref="T368:T372"/>
    <mergeCell ref="O22:O26"/>
    <mergeCell ref="H8:I8"/>
    <mergeCell ref="B17:B21"/>
    <mergeCell ref="C17:C21"/>
    <mergeCell ref="A17:A21"/>
    <mergeCell ref="D17:D21"/>
    <mergeCell ref="Q27:Q31"/>
    <mergeCell ref="U368:U372"/>
    <mergeCell ref="A373:A377"/>
    <mergeCell ref="B373:B377"/>
    <mergeCell ref="C373:C377"/>
    <mergeCell ref="D373:D377"/>
    <mergeCell ref="N373:N377"/>
    <mergeCell ref="O373:O377"/>
    <mergeCell ref="Q373:Q377"/>
    <mergeCell ref="T373:T377"/>
    <mergeCell ref="U373:U377"/>
    <mergeCell ref="P368:P372"/>
    <mergeCell ref="Q368:Q372"/>
    <mergeCell ref="U402:U406"/>
    <mergeCell ref="A407:A411"/>
    <mergeCell ref="B407:B411"/>
    <mergeCell ref="C407:C411"/>
    <mergeCell ref="N407:N411"/>
    <mergeCell ref="O407:O411"/>
    <mergeCell ref="D402:D406"/>
    <mergeCell ref="A402:A406"/>
    <mergeCell ref="B402:B406"/>
    <mergeCell ref="C402:C406"/>
    <mergeCell ref="D407:D411"/>
    <mergeCell ref="N402:N406"/>
    <mergeCell ref="O402:O406"/>
    <mergeCell ref="P402:P406"/>
    <mergeCell ref="Q402:Q406"/>
    <mergeCell ref="T402:T406"/>
    <mergeCell ref="P407:P411"/>
    <mergeCell ref="Q407:Q411"/>
    <mergeCell ref="T407:T411"/>
    <mergeCell ref="U407:U411"/>
    <mergeCell ref="R402:R406"/>
    <mergeCell ref="S402:S406"/>
    <mergeCell ref="R407:R411"/>
    <mergeCell ref="S407:S411"/>
    <mergeCell ref="U397:U401"/>
    <mergeCell ref="Q378:Q382"/>
    <mergeCell ref="T378:T382"/>
    <mergeCell ref="P397:P401"/>
    <mergeCell ref="Q397:Q401"/>
    <mergeCell ref="T397:T401"/>
    <mergeCell ref="P392:P396"/>
    <mergeCell ref="R392:R396"/>
    <mergeCell ref="S392:S396"/>
    <mergeCell ref="R397:R401"/>
    <mergeCell ref="S397:S401"/>
    <mergeCell ref="U378:U382"/>
    <mergeCell ref="Q392:Q396"/>
    <mergeCell ref="T392:T396"/>
    <mergeCell ref="U392:U396"/>
    <mergeCell ref="Q383:Q387"/>
    <mergeCell ref="T383:T387"/>
    <mergeCell ref="U383:U387"/>
    <mergeCell ref="A383:B387"/>
    <mergeCell ref="C383:C387"/>
    <mergeCell ref="D383:D387"/>
    <mergeCell ref="R378:R382"/>
    <mergeCell ref="S378:S382"/>
    <mergeCell ref="R383:R387"/>
    <mergeCell ref="S383:S387"/>
    <mergeCell ref="D392:D396"/>
    <mergeCell ref="A397:A401"/>
    <mergeCell ref="B397:B401"/>
    <mergeCell ref="C397:C401"/>
    <mergeCell ref="D397:D401"/>
    <mergeCell ref="N397:N401"/>
    <mergeCell ref="P383:P387"/>
    <mergeCell ref="P378:P382"/>
    <mergeCell ref="C378:C382"/>
    <mergeCell ref="T412:T416"/>
    <mergeCell ref="U412:U416"/>
    <mergeCell ref="R412:R416"/>
    <mergeCell ref="S412:S416"/>
    <mergeCell ref="A426:A430"/>
    <mergeCell ref="B426:B430"/>
    <mergeCell ref="C426:C430"/>
    <mergeCell ref="D426:D430"/>
    <mergeCell ref="N426:N430"/>
    <mergeCell ref="O426:O430"/>
    <mergeCell ref="P426:P430"/>
    <mergeCell ref="Q426:Q430"/>
    <mergeCell ref="T426:T430"/>
    <mergeCell ref="R426:R430"/>
    <mergeCell ref="S426:S430"/>
    <mergeCell ref="A421:A425"/>
    <mergeCell ref="D421:D425"/>
    <mergeCell ref="N421:N425"/>
    <mergeCell ref="O421:O425"/>
    <mergeCell ref="P421:P425"/>
    <mergeCell ref="Q421:Q425"/>
    <mergeCell ref="T421:T425"/>
    <mergeCell ref="U421:U425"/>
    <mergeCell ref="R421:R425"/>
    <mergeCell ref="S421:S425"/>
    <mergeCell ref="B421:B425"/>
    <mergeCell ref="C421:C425"/>
    <mergeCell ref="C412:C416"/>
    <mergeCell ref="Q412:Q416"/>
    <mergeCell ref="A456:A460"/>
    <mergeCell ref="B456:B460"/>
    <mergeCell ref="C456:C460"/>
    <mergeCell ref="D456:D460"/>
    <mergeCell ref="N456:N460"/>
    <mergeCell ref="O456:O460"/>
    <mergeCell ref="A436:A440"/>
    <mergeCell ref="B436:B440"/>
    <mergeCell ref="C436:C440"/>
    <mergeCell ref="D436:D440"/>
    <mergeCell ref="B441:B445"/>
    <mergeCell ref="C441:C445"/>
    <mergeCell ref="D441:D445"/>
    <mergeCell ref="N436:N440"/>
    <mergeCell ref="O436:O440"/>
    <mergeCell ref="A441:A445"/>
    <mergeCell ref="P412:P416"/>
    <mergeCell ref="D412:D416"/>
    <mergeCell ref="N412:N416"/>
    <mergeCell ref="O412:O416"/>
    <mergeCell ref="A431:A435"/>
    <mergeCell ref="B431:B435"/>
    <mergeCell ref="C431:C435"/>
    <mergeCell ref="C446:C450"/>
    <mergeCell ref="D446:D450"/>
    <mergeCell ref="D431:D435"/>
    <mergeCell ref="N431:N435"/>
    <mergeCell ref="O431:O435"/>
    <mergeCell ref="B446:B450"/>
    <mergeCell ref="P451:P455"/>
    <mergeCell ref="N441:N445"/>
    <mergeCell ref="O441:O445"/>
    <mergeCell ref="U431:U435"/>
    <mergeCell ref="P456:P460"/>
    <mergeCell ref="Q456:Q460"/>
    <mergeCell ref="T456:T460"/>
    <mergeCell ref="U456:U460"/>
    <mergeCell ref="P436:P440"/>
    <mergeCell ref="Q436:Q440"/>
    <mergeCell ref="T436:T440"/>
    <mergeCell ref="U436:U440"/>
    <mergeCell ref="U426:U430"/>
    <mergeCell ref="Q451:Q455"/>
    <mergeCell ref="T441:T445"/>
    <mergeCell ref="U441:U445"/>
    <mergeCell ref="R436:R440"/>
    <mergeCell ref="S436:S440"/>
    <mergeCell ref="R441:R445"/>
    <mergeCell ref="S441:S445"/>
    <mergeCell ref="P431:P435"/>
    <mergeCell ref="Q431:Q435"/>
    <mergeCell ref="T431:T435"/>
    <mergeCell ref="R431:R435"/>
    <mergeCell ref="S431:S435"/>
    <mergeCell ref="Q441:Q445"/>
  </mergeCells>
  <phoneticPr fontId="0" type="noConversion"/>
  <pageMargins left="0.15748031496062992" right="0.15748031496062992" top="1.1811023622047245" bottom="0.19685039370078741" header="0.51181102362204722" footer="0.51181102362204722"/>
  <pageSetup paperSize="9" scale="55" orientation="landscape" r:id="rId1"/>
  <headerFooter alignWithMargins="0"/>
  <rowBreaks count="1" manualBreakCount="1">
    <brk id="156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МП</vt:lpstr>
      <vt:lpstr>МП!Заголовки_для_печати</vt:lpstr>
      <vt:lpstr>МП!Область_печати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2024-03-28T10:43:19Z</cp:lastPrinted>
  <dcterms:created xsi:type="dcterms:W3CDTF">1996-10-08T23:32:33Z</dcterms:created>
  <dcterms:modified xsi:type="dcterms:W3CDTF">2024-04-24T05:56:04Z</dcterms:modified>
</cp:coreProperties>
</file>