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20" windowHeight="7460"/>
  </bookViews>
  <sheets>
    <sheet name="2023" sheetId="7" r:id="rId1"/>
  </sheets>
  <definedNames>
    <definedName name="_xlnm.Print_Titles" localSheetId="0">'2023'!$13:$13</definedName>
    <definedName name="_xlnm.Print_Area" localSheetId="0">'2023'!$A$1:$X$182</definedName>
  </definedNames>
  <calcPr calcId="125725"/>
</workbook>
</file>

<file path=xl/calcChain.xml><?xml version="1.0" encoding="utf-8"?>
<calcChain xmlns="http://schemas.openxmlformats.org/spreadsheetml/2006/main">
  <c r="M105" i="7"/>
  <c r="F150"/>
  <c r="F149"/>
  <c r="F148"/>
  <c r="G145"/>
  <c r="G146"/>
  <c r="G148"/>
  <c r="G149"/>
  <c r="G150"/>
  <c r="G151"/>
  <c r="G143"/>
  <c r="G144"/>
  <c r="F143"/>
  <c r="F144"/>
  <c r="F145"/>
  <c r="F146"/>
  <c r="G138"/>
  <c r="G139"/>
  <c r="G140"/>
  <c r="G141"/>
  <c r="F138"/>
  <c r="F139"/>
  <c r="F140"/>
  <c r="F141"/>
  <c r="G133"/>
  <c r="G134"/>
  <c r="G135"/>
  <c r="G136"/>
  <c r="F133"/>
  <c r="F134"/>
  <c r="F135"/>
  <c r="F136"/>
  <c r="G106"/>
  <c r="G107"/>
  <c r="G108"/>
  <c r="G109"/>
  <c r="F106"/>
  <c r="F107"/>
  <c r="F108"/>
  <c r="F109"/>
  <c r="G101"/>
  <c r="G126" s="1"/>
  <c r="G102"/>
  <c r="G127" s="1"/>
  <c r="G103"/>
  <c r="G128" s="1"/>
  <c r="G104"/>
  <c r="G129" s="1"/>
  <c r="F101"/>
  <c r="F126" s="1"/>
  <c r="F102"/>
  <c r="F127" s="1"/>
  <c r="F103"/>
  <c r="F128" s="1"/>
  <c r="F104"/>
  <c r="F129" s="1"/>
  <c r="G94"/>
  <c r="G95"/>
  <c r="G96"/>
  <c r="G97"/>
  <c r="F94"/>
  <c r="F95"/>
  <c r="F96"/>
  <c r="F97"/>
  <c r="G89"/>
  <c r="G90"/>
  <c r="G91"/>
  <c r="G92"/>
  <c r="F89"/>
  <c r="F90"/>
  <c r="F91"/>
  <c r="F92"/>
  <c r="G85"/>
  <c r="G86"/>
  <c r="G87"/>
  <c r="F85"/>
  <c r="F86"/>
  <c r="F87"/>
  <c r="G84"/>
  <c r="F84"/>
  <c r="G56"/>
  <c r="G57"/>
  <c r="G58"/>
  <c r="G59"/>
  <c r="F56"/>
  <c r="F57"/>
  <c r="F58"/>
  <c r="F59"/>
  <c r="F51"/>
  <c r="F52"/>
  <c r="F53"/>
  <c r="F54"/>
  <c r="F48"/>
  <c r="F49"/>
  <c r="G47"/>
  <c r="G48"/>
  <c r="G49"/>
  <c r="F47"/>
  <c r="G46"/>
  <c r="F46"/>
  <c r="G43"/>
  <c r="F43"/>
  <c r="G42"/>
  <c r="F42"/>
  <c r="G41"/>
  <c r="F41"/>
  <c r="G39"/>
  <c r="G38"/>
  <c r="G37"/>
  <c r="F39"/>
  <c r="F38"/>
  <c r="F37"/>
  <c r="G36"/>
  <c r="F36"/>
  <c r="G30"/>
  <c r="F30"/>
  <c r="G29"/>
  <c r="F29"/>
  <c r="G24"/>
  <c r="F24"/>
  <c r="G23"/>
  <c r="F23"/>
  <c r="F21"/>
  <c r="F20"/>
  <c r="G19"/>
  <c r="F19"/>
  <c r="G18"/>
  <c r="F18"/>
  <c r="L35"/>
  <c r="L40"/>
  <c r="L166"/>
  <c r="L171" s="1"/>
  <c r="M166"/>
  <c r="M171" s="1"/>
  <c r="L165"/>
  <c r="M165"/>
  <c r="L164"/>
  <c r="M164"/>
  <c r="L163"/>
  <c r="M163"/>
  <c r="L157"/>
  <c r="M157"/>
  <c r="L152"/>
  <c r="M152"/>
  <c r="L142"/>
  <c r="M142"/>
  <c r="L137"/>
  <c r="M137"/>
  <c r="L132"/>
  <c r="M132"/>
  <c r="M162" s="1"/>
  <c r="L125"/>
  <c r="M125"/>
  <c r="L120"/>
  <c r="M120"/>
  <c r="J115"/>
  <c r="K115"/>
  <c r="L115"/>
  <c r="M115"/>
  <c r="L110"/>
  <c r="M110"/>
  <c r="L105"/>
  <c r="L100"/>
  <c r="M100"/>
  <c r="L93"/>
  <c r="M93"/>
  <c r="L88"/>
  <c r="M88"/>
  <c r="L83"/>
  <c r="M83"/>
  <c r="L79"/>
  <c r="M79"/>
  <c r="L78"/>
  <c r="L169" s="1"/>
  <c r="M78"/>
  <c r="L77"/>
  <c r="L168" s="1"/>
  <c r="M77"/>
  <c r="L71"/>
  <c r="M71"/>
  <c r="L66"/>
  <c r="M66"/>
  <c r="L60"/>
  <c r="M60"/>
  <c r="L55"/>
  <c r="M55"/>
  <c r="L50"/>
  <c r="M50"/>
  <c r="L45"/>
  <c r="M45"/>
  <c r="M40"/>
  <c r="M35"/>
  <c r="L28"/>
  <c r="M28"/>
  <c r="L22"/>
  <c r="M22"/>
  <c r="L17"/>
  <c r="M17"/>
  <c r="K79"/>
  <c r="K78"/>
  <c r="K77"/>
  <c r="J79"/>
  <c r="J78"/>
  <c r="J77"/>
  <c r="K45"/>
  <c r="J45"/>
  <c r="N64"/>
  <c r="N63"/>
  <c r="N62"/>
  <c r="N61"/>
  <c r="K60"/>
  <c r="J60"/>
  <c r="G60"/>
  <c r="F60"/>
  <c r="F45" l="1"/>
  <c r="G45"/>
  <c r="L170"/>
  <c r="M168"/>
  <c r="L162"/>
  <c r="M169"/>
  <c r="M170"/>
  <c r="L76"/>
  <c r="M76"/>
  <c r="M167" s="1"/>
  <c r="N60"/>
  <c r="H79"/>
  <c r="F79" s="1"/>
  <c r="I79"/>
  <c r="G79" s="1"/>
  <c r="H78"/>
  <c r="F78" s="1"/>
  <c r="I78"/>
  <c r="G78" s="1"/>
  <c r="H77"/>
  <c r="F77" s="1"/>
  <c r="I77"/>
  <c r="G77" s="1"/>
  <c r="K166"/>
  <c r="K171" s="1"/>
  <c r="K165"/>
  <c r="K164"/>
  <c r="K163"/>
  <c r="J166"/>
  <c r="J171" s="1"/>
  <c r="J165"/>
  <c r="J164"/>
  <c r="J163"/>
  <c r="I166"/>
  <c r="G166" s="1"/>
  <c r="I165"/>
  <c r="G165" s="1"/>
  <c r="I164"/>
  <c r="G164" s="1"/>
  <c r="I163"/>
  <c r="G163" s="1"/>
  <c r="H166"/>
  <c r="H165"/>
  <c r="F165" s="1"/>
  <c r="H164"/>
  <c r="F164" s="1"/>
  <c r="H163"/>
  <c r="F163" s="1"/>
  <c r="H132"/>
  <c r="G161"/>
  <c r="G160"/>
  <c r="G159"/>
  <c r="G158"/>
  <c r="G156"/>
  <c r="G155"/>
  <c r="G154"/>
  <c r="G153"/>
  <c r="F151"/>
  <c r="F161"/>
  <c r="F160"/>
  <c r="F159"/>
  <c r="F158"/>
  <c r="F156"/>
  <c r="F155"/>
  <c r="F154"/>
  <c r="F153"/>
  <c r="K142"/>
  <c r="J142"/>
  <c r="N161"/>
  <c r="N160"/>
  <c r="N159"/>
  <c r="N158"/>
  <c r="K157"/>
  <c r="G157" s="1"/>
  <c r="J157"/>
  <c r="F157" s="1"/>
  <c r="J152"/>
  <c r="K152"/>
  <c r="K137"/>
  <c r="J137"/>
  <c r="K132"/>
  <c r="J132"/>
  <c r="J110"/>
  <c r="K110"/>
  <c r="J120"/>
  <c r="K120"/>
  <c r="K128"/>
  <c r="K170" s="1"/>
  <c r="J128"/>
  <c r="K127"/>
  <c r="J127"/>
  <c r="K126"/>
  <c r="J126"/>
  <c r="K105"/>
  <c r="J105"/>
  <c r="K100"/>
  <c r="J100"/>
  <c r="K93"/>
  <c r="J93"/>
  <c r="K88"/>
  <c r="J88"/>
  <c r="K83"/>
  <c r="J83"/>
  <c r="N80"/>
  <c r="F80"/>
  <c r="N75"/>
  <c r="N74"/>
  <c r="N73"/>
  <c r="N72"/>
  <c r="K71"/>
  <c r="J71"/>
  <c r="G71"/>
  <c r="F71"/>
  <c r="N70"/>
  <c r="N69"/>
  <c r="N68"/>
  <c r="N67"/>
  <c r="K66"/>
  <c r="J66"/>
  <c r="G66"/>
  <c r="F66"/>
  <c r="N59"/>
  <c r="N58"/>
  <c r="N57"/>
  <c r="N56"/>
  <c r="K55"/>
  <c r="G55" s="1"/>
  <c r="J55"/>
  <c r="F55" s="1"/>
  <c r="N54"/>
  <c r="N53"/>
  <c r="N52"/>
  <c r="N51"/>
  <c r="K50"/>
  <c r="G50" s="1"/>
  <c r="J50"/>
  <c r="F50" s="1"/>
  <c r="N49"/>
  <c r="N48"/>
  <c r="N47"/>
  <c r="N46"/>
  <c r="K40"/>
  <c r="J40"/>
  <c r="K35"/>
  <c r="K76" s="1"/>
  <c r="J35"/>
  <c r="J76" s="1"/>
  <c r="K28"/>
  <c r="J28"/>
  <c r="K22"/>
  <c r="J22"/>
  <c r="K17"/>
  <c r="J17"/>
  <c r="L167" l="1"/>
  <c r="H171"/>
  <c r="F171" s="1"/>
  <c r="F166"/>
  <c r="F132"/>
  <c r="N165"/>
  <c r="N76"/>
  <c r="N71"/>
  <c r="K162"/>
  <c r="K168"/>
  <c r="F83"/>
  <c r="J162"/>
  <c r="K169"/>
  <c r="J170"/>
  <c r="N78"/>
  <c r="J169"/>
  <c r="J168"/>
  <c r="N77"/>
  <c r="N166"/>
  <c r="N79"/>
  <c r="N164"/>
  <c r="I171"/>
  <c r="G83"/>
  <c r="N45"/>
  <c r="N50"/>
  <c r="N157"/>
  <c r="J125"/>
  <c r="K125"/>
  <c r="N55"/>
  <c r="N66"/>
  <c r="N171" l="1"/>
  <c r="G171"/>
  <c r="J167"/>
  <c r="K167"/>
  <c r="N151"/>
  <c r="N150"/>
  <c r="N149"/>
  <c r="N148"/>
  <c r="H147"/>
  <c r="F147" s="1"/>
  <c r="I147"/>
  <c r="G147" s="1"/>
  <c r="N146"/>
  <c r="N145"/>
  <c r="N144"/>
  <c r="N143"/>
  <c r="H142"/>
  <c r="F142" s="1"/>
  <c r="I142"/>
  <c r="G142" s="1"/>
  <c r="H128"/>
  <c r="H170" s="1"/>
  <c r="F170" s="1"/>
  <c r="H127"/>
  <c r="H169" s="1"/>
  <c r="F169" s="1"/>
  <c r="H126"/>
  <c r="H168" s="1"/>
  <c r="F168" s="1"/>
  <c r="I126"/>
  <c r="I168" s="1"/>
  <c r="G168" s="1"/>
  <c r="I127"/>
  <c r="I169" s="1"/>
  <c r="G169" s="1"/>
  <c r="I128"/>
  <c r="I170" s="1"/>
  <c r="G170" s="1"/>
  <c r="N119"/>
  <c r="N118"/>
  <c r="N117"/>
  <c r="N116"/>
  <c r="H115"/>
  <c r="I115"/>
  <c r="G115"/>
  <c r="F115"/>
  <c r="N114"/>
  <c r="N113"/>
  <c r="N112"/>
  <c r="N111"/>
  <c r="H110"/>
  <c r="I110"/>
  <c r="G110"/>
  <c r="F110"/>
  <c r="I152"/>
  <c r="G152" s="1"/>
  <c r="H152"/>
  <c r="F152" s="1"/>
  <c r="I137"/>
  <c r="G137" s="1"/>
  <c r="H137"/>
  <c r="F137" s="1"/>
  <c r="I132"/>
  <c r="G132" s="1"/>
  <c r="I120"/>
  <c r="H120"/>
  <c r="G120"/>
  <c r="N109"/>
  <c r="N108"/>
  <c r="N107"/>
  <c r="N106"/>
  <c r="H105"/>
  <c r="F105" s="1"/>
  <c r="I105"/>
  <c r="G105" s="1"/>
  <c r="I100"/>
  <c r="G100" s="1"/>
  <c r="H100"/>
  <c r="F100" s="1"/>
  <c r="F125" s="1"/>
  <c r="N97"/>
  <c r="N96"/>
  <c r="N95"/>
  <c r="N94"/>
  <c r="H93"/>
  <c r="F93" s="1"/>
  <c r="I93"/>
  <c r="G93" s="1"/>
  <c r="N92"/>
  <c r="N91"/>
  <c r="N90"/>
  <c r="N89"/>
  <c r="H88"/>
  <c r="F88" s="1"/>
  <c r="I88"/>
  <c r="G88" s="1"/>
  <c r="I83"/>
  <c r="H83"/>
  <c r="N44"/>
  <c r="N43"/>
  <c r="N42"/>
  <c r="N41"/>
  <c r="H40"/>
  <c r="I40"/>
  <c r="I35"/>
  <c r="G35" s="1"/>
  <c r="H35"/>
  <c r="F35" s="1"/>
  <c r="N32"/>
  <c r="N31"/>
  <c r="N30"/>
  <c r="N29"/>
  <c r="I28"/>
  <c r="G28" s="1"/>
  <c r="H28"/>
  <c r="F28" s="1"/>
  <c r="N26"/>
  <c r="N25"/>
  <c r="N24"/>
  <c r="N23"/>
  <c r="I22"/>
  <c r="G22" s="1"/>
  <c r="H22"/>
  <c r="F22" s="1"/>
  <c r="I17"/>
  <c r="G17" s="1"/>
  <c r="H17"/>
  <c r="F17" s="1"/>
  <c r="N141"/>
  <c r="N140"/>
  <c r="N139"/>
  <c r="N138"/>
  <c r="N154"/>
  <c r="N134"/>
  <c r="N122"/>
  <c r="N102"/>
  <c r="N85"/>
  <c r="N37"/>
  <c r="N19"/>
  <c r="F120"/>
  <c r="N155"/>
  <c r="N20"/>
  <c r="N103"/>
  <c r="N135"/>
  <c r="N123"/>
  <c r="N86"/>
  <c r="N38"/>
  <c r="N18"/>
  <c r="N21"/>
  <c r="N36"/>
  <c r="N39"/>
  <c r="N84"/>
  <c r="N87"/>
  <c r="N104"/>
  <c r="N121"/>
  <c r="N124"/>
  <c r="N129"/>
  <c r="N133"/>
  <c r="N136"/>
  <c r="N153"/>
  <c r="N156"/>
  <c r="N101"/>
  <c r="G125" l="1"/>
  <c r="G40"/>
  <c r="G76" s="1"/>
  <c r="F76"/>
  <c r="F40"/>
  <c r="N83"/>
  <c r="N169"/>
  <c r="I76"/>
  <c r="N110"/>
  <c r="N168"/>
  <c r="H76"/>
  <c r="N170"/>
  <c r="I162"/>
  <c r="G162" s="1"/>
  <c r="H162"/>
  <c r="F162" s="1"/>
  <c r="N100"/>
  <c r="N120"/>
  <c r="N105"/>
  <c r="N137"/>
  <c r="N132"/>
  <c r="N147"/>
  <c r="N127"/>
  <c r="N28"/>
  <c r="N88"/>
  <c r="N93"/>
  <c r="N152"/>
  <c r="N17"/>
  <c r="N128"/>
  <c r="N22"/>
  <c r="N35"/>
  <c r="N40"/>
  <c r="N115"/>
  <c r="N163"/>
  <c r="I125"/>
  <c r="N126"/>
  <c r="H125"/>
  <c r="H167" l="1"/>
  <c r="F167" s="1"/>
  <c r="I167"/>
  <c r="G167" s="1"/>
  <c r="N162"/>
  <c r="N125"/>
  <c r="N167" l="1"/>
</calcChain>
</file>

<file path=xl/sharedStrings.xml><?xml version="1.0" encoding="utf-8"?>
<sst xmlns="http://schemas.openxmlformats.org/spreadsheetml/2006/main" count="499" uniqueCount="128">
  <si>
    <t>ОТЧЕТ</t>
  </si>
  <si>
    <t>о реализации муниципальной программы Москаленского муниципального района Омской области &lt;1&gt;</t>
  </si>
  <si>
    <t>(наименование муниципальной программы Москаленского муниципального района Омской области)</t>
  </si>
  <si>
    <t>№</t>
  </si>
  <si>
    <t>п\п</t>
  </si>
  <si>
    <t>Наименование показателя</t>
  </si>
  <si>
    <t xml:space="preserve">Финансовое обеспечение </t>
  </si>
  <si>
    <t>Код бюджетной классификации</t>
  </si>
  <si>
    <t>Источник</t>
  </si>
  <si>
    <t>Наименование</t>
  </si>
  <si>
    <t>Значение</t>
  </si>
  <si>
    <t>Всего</t>
  </si>
  <si>
    <t>Главный распорядитель средств местного бюджета</t>
  </si>
  <si>
    <t xml:space="preserve">Целевая </t>
  </si>
  <si>
    <t>статья расходов</t>
  </si>
  <si>
    <t>План</t>
  </si>
  <si>
    <t>Факт</t>
  </si>
  <si>
    <t>Цель муниципальной программы: Развитие единого культурного пространства Москаленского муниципального района Омской области</t>
  </si>
  <si>
    <t>Задача 1 муниципальной программы:  Обеспечение муниципального управления в сфере культуры на территории Москаленского муниципального района Омской области</t>
  </si>
  <si>
    <t>Цель подпрограммы 1 муниципальной программы: Обеспечение муниципального управления в сфере культуры на территории Москаленского муниципального района Омской области</t>
  </si>
  <si>
    <t>Задача 1 подпрограммы 1 муниципальной программы: Реализация исполнительных и распорядительных функций  в сфере культуры на территории Москаленского муниципального района Омской области</t>
  </si>
  <si>
    <t>Всего, из них расходы за счет:</t>
  </si>
  <si>
    <t>Х</t>
  </si>
  <si>
    <t>Количество сетевых единиц учреждений культуры</t>
  </si>
  <si>
    <t xml:space="preserve">Единиц </t>
  </si>
  <si>
    <t>Итого по подпрограмме 1 муниципальной программы</t>
  </si>
  <si>
    <t>Задача 2 муниципальной программы: Предоставление населению возможности для занятия творческой деятельностью на непрофессиональной основе на территории Москаленского муниципального района Омской области</t>
  </si>
  <si>
    <t>Цель подпрограммы 2 муниципальной программы: Предоставление населению возможности для занятия творческой деятельностью на непрофессиональной основе на территории Москаленского муниципального района Омской области</t>
  </si>
  <si>
    <t>Задача 1 подпрограммы 2 муниципальной программы: Осуществление  предоставления населению возможности для занятия творческой деятельностью на непрофессиональной основе на территории Москаленского муниципального района Омской области</t>
  </si>
  <si>
    <t>Итого по подпрограмме 2 муниципальной программы</t>
  </si>
  <si>
    <t>Итого по подпрограмме 3 муниципальной программы</t>
  </si>
  <si>
    <t>Задача 4 муниципальной программы: Предоставление библиотечного обслуживания населения на территории Москаленского муниципального района Омской области</t>
  </si>
  <si>
    <t>Цель подпрограммы 4 муниципальной программы: Предоставление библиотечного обслуживания населения на территории Москаленского муниципального района Омской области</t>
  </si>
  <si>
    <t>Задача 1 подпрограммы 4 муниципальной программы: Осуществление предоставления библиотечного обслуживания населения на территории Москаленского муниципального района Омской области</t>
  </si>
  <si>
    <t>Итого по подпрограмме 4 муниципальной программы</t>
  </si>
  <si>
    <t>Задача 5 муниципальной программы:  Предоставление дополнительного образования детям на территории Москаленского муниципального района Омской области</t>
  </si>
  <si>
    <t>Цель подпрограммы 5 муниципальной программы: Предоставление дополнительного образования детям на территории Москаленского муниципального района Омской области</t>
  </si>
  <si>
    <t>Задача 1 подпрограммы 5 муниципальной программы: Осуществление предоставления дополнительного образования детям на территории Москаленского муниципального района Омской области</t>
  </si>
  <si>
    <t>Итого по подпрограмме 5 муниципальной программы</t>
  </si>
  <si>
    <t>ВСЕГО по муниципальной программе</t>
  </si>
  <si>
    <t>Объем (рублей)  &lt;2&gt;</t>
  </si>
  <si>
    <t>Целевой индикатор мероприятий муниципальной программы Омской области (далее- муниципальная программа)</t>
  </si>
  <si>
    <t>Неисполненые обязательства отчетного года &lt;4&gt;</t>
  </si>
  <si>
    <t>Всего&lt;5&gt;</t>
  </si>
  <si>
    <t>&lt;3&gt; Колличество граф определяеться в зависимости от периода , за который реализована государственная программа.</t>
  </si>
  <si>
    <t>&lt;5&gt; Для целевых индикаторов, измеряемых в относительном выражении, в графе "Всего" могут ставиться прочерки.</t>
  </si>
  <si>
    <t>1.Источник №1  &lt;6&gt;</t>
  </si>
  <si>
    <t>2. Источник №2  &lt;7&gt;</t>
  </si>
  <si>
    <t>2. Поступлений  в местный бюджет целевого характера  (далее- источник №2) &lt;7&gt;</t>
  </si>
  <si>
    <t>&lt;2&gt;В графе "план" отражается бюджетные ассигнования, утвержденные бюджетной росписью соответствующего субъекта бюджетного планирования Москаленского муниципального района Омской области по состоянию на 31 декабря отчетного финансового года, в графе "факт"</t>
  </si>
  <si>
    <t>Единица измерения</t>
  </si>
  <si>
    <t>3. Источник №3  &lt;8&gt;</t>
  </si>
  <si>
    <t>3. Иных доходов, поступлений  в местный бюджет целевого характера  (далее- источник №3) &lt;8&gt;</t>
  </si>
  <si>
    <r>
      <t xml:space="preserve">«Развитие культуры Москаленского муниципального района Омской области» </t>
    </r>
    <r>
      <rPr>
        <u/>
        <vertAlign val="superscript"/>
        <sz val="18"/>
        <color indexed="8"/>
        <rFont val="Times New Roman"/>
        <family val="1"/>
        <charset val="204"/>
      </rPr>
      <t xml:space="preserve"> </t>
    </r>
  </si>
  <si>
    <t xml:space="preserve">ВЦП «Осуществление муниципального управления в сфере культуры на территории Москаленского муниципального района Омской области»  </t>
  </si>
  <si>
    <t xml:space="preserve">ВЦП «Обеспечение доступности и качества культурных благ и услуг на территории Москаленского муниципального района Омской области» </t>
  </si>
  <si>
    <t xml:space="preserve">ВЦП «Обеспечение доступности и качества библиотечного обслуживания населения на территории Москаленского муниципального района Омской области» </t>
  </si>
  <si>
    <t xml:space="preserve">ВЦП «Обеспечение доступности и качества дополнительного образования детей на территории Москаленского муниципального района Омской области» </t>
  </si>
  <si>
    <t xml:space="preserve">Доля сетевых единиц учреждений культуры, в которых проведен капитальный и текущий ремонт, модернизация, оснащение оборудованием или обеспечено укрепление материально-технической базы, от общего количества сетевых единиц. </t>
  </si>
  <si>
    <t xml:space="preserve"> Доля работников или учреждений культуры, получивших государственную поддержку</t>
  </si>
  <si>
    <t xml:space="preserve"> Достижение уровня средней заработной платы для прочих работников. </t>
  </si>
  <si>
    <t>Доля работнков, повысивших образовательный уровень, от общего количества работников</t>
  </si>
  <si>
    <t xml:space="preserve">единиц </t>
  </si>
  <si>
    <t>%</t>
  </si>
  <si>
    <t xml:space="preserve">ВЦП «Обеспечение доступности и качества музейных и туристических услуг на территории Москаленского муниципального района Омской области» </t>
  </si>
  <si>
    <t>Задача 1 подпрограммы 3 муниципальной программы: Осуществление предоставления музейных и туристических услуг на территории Москаленского муниципального района Омской области</t>
  </si>
  <si>
    <t>Цель подпрограммы 3 муниципальной программы: Предоставление музейных и туристических услуг населению на территории Москаленского муниципального района Омской области</t>
  </si>
  <si>
    <t>Задача 3 муниципальной программы: Предоставление музейных и туристических услуг населению на территории Москаленского муниципального района Омской области</t>
  </si>
  <si>
    <t>Количество посещений культурно-досуговых мероприятий</t>
  </si>
  <si>
    <t xml:space="preserve"> Достижение уровня средней заработной платы для работников учреждений культуры</t>
  </si>
  <si>
    <t>Количество посещений муниципального музея</t>
  </si>
  <si>
    <t>Количество посетителей выездных экскурсий</t>
  </si>
  <si>
    <t>единиц</t>
  </si>
  <si>
    <t>Количество посещений муниципальных библиотек</t>
  </si>
  <si>
    <t>Достижение уровня средней заработной платы для прочих работников</t>
  </si>
  <si>
    <t>Человек</t>
  </si>
  <si>
    <t>Единицы</t>
  </si>
  <si>
    <t>Доля учреждений культуры (или их работников*), получивших государственную поддержку,от общего количества учреждений культуры района (или от общего количества работников учреждений культуры района).</t>
  </si>
  <si>
    <t>2021 год&lt;3&gt;</t>
  </si>
  <si>
    <t>4. Источник №4</t>
  </si>
  <si>
    <t xml:space="preserve">Доля детей, получающих услуги в образовательных организациях в сфере культуры Москаленского муниципального района Омской области от общей численности детей Москаленского муниципального района Омской области. </t>
  </si>
  <si>
    <t xml:space="preserve">Достижение уровня средней заработной платы педагогических работников муниципальных организаций дополнительного образования детей. </t>
  </si>
  <si>
    <t xml:space="preserve"> Достижение уровня средней заработной платы для прочих работников  муниципальных организаций дополнительного образования детей. </t>
  </si>
  <si>
    <t>Доля капитально отремонтированных школ искусств от общего количества школ искусств в районе</t>
  </si>
  <si>
    <t>4. Источник №4  &lt;9&gt;</t>
  </si>
  <si>
    <t>4. Переходящего остатка бюджетных средств (далее - источник №4) &lt;9&gt;</t>
  </si>
  <si>
    <t>1. Источник №1  &lt;6&gt;</t>
  </si>
  <si>
    <t>02.2.01.10010, 02.2.01.71470, 02.2.01.S1470.</t>
  </si>
  <si>
    <t>02.3.01.10010, 02.3.01.71470,  02.3.01.S1470.</t>
  </si>
  <si>
    <t>02.4.A2.55196</t>
  </si>
  <si>
    <t>02.5.01.10010, 02.5.01.10040, 02.5.01.71470, 02.5.01.71700, 02.5.01.S1470, 02.5.01.S1700,  02.5.01.70910, 02.5.01.S0910.</t>
  </si>
  <si>
    <t>&lt;9&gt; Переходящий остаток бюджетных средств.</t>
  </si>
  <si>
    <t>1. Налоговых и неналоговых доходов, поступлений в районный бюджет нецелевого характера (далее- источник №1) &lt;6&gt;</t>
  </si>
  <si>
    <t>&lt;6&gt; Поступления налоговых и неналоговых доходов, поступлений  в районный бюджет нецелевого характера.</t>
  </si>
  <si>
    <t>&lt;7&gt; Поступления целевого характера из областного бюджета.</t>
  </si>
  <si>
    <t>&lt;8&gt; Иные доходы, поступлений   целевого характера (пожертвования от юоридических и физических лиц РФ).</t>
  </si>
  <si>
    <t>&lt;4&gt;Указывается объем кредиторской задолженности по состоянию на 1 января текущего финансового года, сложивщейся по причине недофинансирования за счет средств местного бюджета в отчетном году , в соответствии с данными бюджетной отчетности об использовании бюджетных средств</t>
  </si>
  <si>
    <t>&lt;1&gt; Заполнение отчета осуществляется исполнителем мероприятия, исполнителем основного мероприятия, исполнителем ведомственной целевой программы, соисполнителем     муниципальной программы и ответственным исполнителем муниципальной программы в части их компетенции.</t>
  </si>
  <si>
    <t xml:space="preserve">Задача 2 подпрограммы 4 муниципальной программы : Осуществление деятельности в рамках федерального проекта «Творческие люди». </t>
  </si>
  <si>
    <t xml:space="preserve">Задача 2 подпрограммы 5 муниципальной программы: Осуществление деятельности в рамках федерального проекта «Культурная среда». </t>
  </si>
  <si>
    <t xml:space="preserve">Основное мероприятие: Реализация мероприятия, направленного на достижение целей федерального проекта «Творческие люди». </t>
  </si>
  <si>
    <t>Выплата денежного поощрения лучшим муниципальным учреждениям культуры, находящимся на территории сельских посселений Омской области, и их работникам</t>
  </si>
  <si>
    <t xml:space="preserve">Основное мероприятие: Реализация мероприятий, направленных на достижение целей федерального проекта «Культурная среда». </t>
  </si>
  <si>
    <t>2022 год&lt;3&gt;</t>
  </si>
  <si>
    <t>02.2.A2.55196</t>
  </si>
  <si>
    <t xml:space="preserve">Основное мероприятие: Реализация мероприятия, направленного на достижение целей федерального проекта «Культурная среда». </t>
  </si>
  <si>
    <t>Развитие сети учреждений культурно-досугового типа</t>
  </si>
  <si>
    <t>02.5.A1.55198 .</t>
  </si>
  <si>
    <t>Приобретение музыкальных инструментов, оборудования и материалов для  муниципальных детских школ искусств по видам искусств</t>
  </si>
  <si>
    <t>Доля капитально отремонтированных КДУ от общего количества КДУ</t>
  </si>
  <si>
    <t>02.2.A1.55130</t>
  </si>
  <si>
    <t>02.5.A1.15195, 02.5.A1.55195</t>
  </si>
  <si>
    <t xml:space="preserve">Задача 2 подпрограммы 2 : Осуществление деятельности в рамках федерального проекта «Творческие люди». </t>
  </si>
  <si>
    <t xml:space="preserve">Задача 3 подпрограммы 2 Реализация мероприятия, направленного на достижение целей федерального проекта «Культурная среда». </t>
  </si>
  <si>
    <t xml:space="preserve"> Государственная поддержка отрасли культуры (софинансирование расходов на модернизацию путем капитального ремонта муниципальных детских школ искусств по видам искусств) </t>
  </si>
  <si>
    <t xml:space="preserve">Размер совокупного библиотечного фонда </t>
  </si>
  <si>
    <t>Количество экземпляров изданий, поступивших в библиотечные фонды за счет средств резервного фонда Правительства РФ</t>
  </si>
  <si>
    <t>Доля школ искусств, получивших новые музыкальные инструменты, от общего количества школ искусств в районе</t>
  </si>
  <si>
    <t>2023 год&lt;3&gt;</t>
  </si>
  <si>
    <t>за 2021-2023 гг.</t>
  </si>
  <si>
    <t>Освоение финансирования на поощрение муниципальной управленческой команды</t>
  </si>
  <si>
    <t>02.4.01.10010, 02.4.01.10020,  02.4.01.71470, 02.4.01.S1470, 02.4.01.L519Б.</t>
  </si>
  <si>
    <t>02.1.01.19980, 02.1.01.19990, 02.1.01.55490, 02.1.01.10010, 02.1.01.10020,    02.1.01.71700, 02.1.01.S1700.</t>
  </si>
  <si>
    <t>Доля ДШИ, в которых проведен капитальный и текущий ремонт,  в процентах от общего количества ДШИ</t>
  </si>
  <si>
    <t xml:space="preserve"> 25%</t>
  </si>
  <si>
    <t>Доля ДШИ, в которых проведена модернизация, оснащение оборудованием или обеспечено укрепление материально-технической базы</t>
  </si>
  <si>
    <t>Доля  сетевых единиц учреждений культуры клубного типа (или их работников*), получивших государственную поддержку,от общего количества сетевых единиц учреждений культуры клубного типа (или от общего количества работников учреждений культуры) района.</t>
  </si>
  <si>
    <t>Количество экземпляров изданий, поступивших в библиотечные фонды общедоступных (публичных) библиотек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</si>
</sst>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u/>
      <vertAlign val="superscript"/>
      <sz val="18"/>
      <color indexed="8"/>
      <name val="Times New Roman"/>
      <family val="1"/>
      <charset val="204"/>
    </font>
    <font>
      <vertAlign val="superscript"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left" indent="15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vertical="top" wrapText="1"/>
    </xf>
    <xf numFmtId="0" fontId="0" fillId="0" borderId="0" xfId="0" applyFill="1"/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2" fillId="2" borderId="1" xfId="0" applyNumberFormat="1" applyFont="1" applyFill="1" applyBorder="1"/>
    <xf numFmtId="0" fontId="0" fillId="2" borderId="0" xfId="0" applyFill="1"/>
    <xf numFmtId="0" fontId="4" fillId="2" borderId="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9" fontId="2" fillId="0" borderId="1" xfId="0" applyNumberFormat="1" applyFont="1" applyFill="1" applyBorder="1" applyAlignment="1">
      <alignment vertical="top" wrapText="1"/>
    </xf>
    <xf numFmtId="0" fontId="13" fillId="2" borderId="1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13" fillId="0" borderId="1" xfId="0" applyFont="1" applyBorder="1"/>
    <xf numFmtId="0" fontId="0" fillId="0" borderId="1" xfId="0" applyBorder="1"/>
    <xf numFmtId="0" fontId="14" fillId="2" borderId="1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0" xfId="0" applyFont="1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15" fillId="2" borderId="2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0" fontId="2" fillId="2" borderId="2" xfId="0" applyNumberFormat="1" applyFont="1" applyFill="1" applyBorder="1" applyAlignment="1">
      <alignment horizontal="center" vertical="top" wrapText="1"/>
    </xf>
    <xf numFmtId="10" fontId="2" fillId="2" borderId="3" xfId="0" applyNumberFormat="1" applyFont="1" applyFill="1" applyBorder="1" applyAlignment="1">
      <alignment horizontal="center" vertical="top" wrapText="1"/>
    </xf>
    <xf numFmtId="10" fontId="2" fillId="2" borderId="7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80"/>
  <sheetViews>
    <sheetView tabSelected="1" view="pageBreakPreview" topLeftCell="G144" zoomScale="50" workbookViewId="0">
      <selection activeCell="U93" sqref="U93:U97"/>
    </sheetView>
  </sheetViews>
  <sheetFormatPr defaultRowHeight="14.5"/>
  <cols>
    <col min="1" max="1" width="5.26953125" customWidth="1"/>
    <col min="2" max="2" width="37" customWidth="1"/>
    <col min="3" max="3" width="19.1796875" customWidth="1"/>
    <col min="4" max="4" width="18.81640625" customWidth="1"/>
    <col min="5" max="5" width="27.81640625" customWidth="1"/>
    <col min="6" max="6" width="18.26953125" customWidth="1"/>
    <col min="7" max="7" width="18.81640625" customWidth="1"/>
    <col min="8" max="8" width="17.81640625" customWidth="1"/>
    <col min="9" max="11" width="18.453125" customWidth="1"/>
    <col min="12" max="13" width="18.453125" style="21" customWidth="1"/>
    <col min="14" max="14" width="18.1796875" customWidth="1"/>
    <col min="15" max="15" width="32" customWidth="1"/>
    <col min="16" max="16" width="13.1796875" customWidth="1"/>
    <col min="17" max="17" width="10.26953125" customWidth="1"/>
    <col min="18" max="20" width="10.81640625" customWidth="1"/>
    <col min="21" max="21" width="10.453125" customWidth="1"/>
    <col min="22" max="24" width="10.26953125" customWidth="1"/>
  </cols>
  <sheetData>
    <row r="1" spans="1:24" ht="18">
      <c r="A1" s="1"/>
    </row>
    <row r="2" spans="1:24" ht="22.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33"/>
      <c r="X2" s="16"/>
    </row>
    <row r="3" spans="1:24" ht="23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34"/>
      <c r="X3" s="17"/>
    </row>
    <row r="4" spans="1:24" ht="26.5">
      <c r="A4" s="82" t="s">
        <v>53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35"/>
      <c r="X4" s="18"/>
    </row>
    <row r="5" spans="1:24" ht="26.5">
      <c r="A5" s="83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36"/>
      <c r="X5" s="19"/>
    </row>
    <row r="6" spans="1:24" ht="23">
      <c r="A6" s="81" t="s">
        <v>119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34"/>
      <c r="X6" s="17"/>
    </row>
    <row r="7" spans="1:24" ht="20.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53"/>
      <c r="M7" s="53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56.25" customHeight="1">
      <c r="A8" s="25" t="s">
        <v>3</v>
      </c>
      <c r="B8" s="67" t="s">
        <v>5</v>
      </c>
      <c r="C8" s="67" t="s">
        <v>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 t="s">
        <v>41</v>
      </c>
      <c r="P8" s="67"/>
      <c r="Q8" s="67"/>
      <c r="R8" s="67"/>
      <c r="S8" s="67"/>
      <c r="T8" s="67"/>
      <c r="U8" s="67"/>
      <c r="V8" s="67"/>
      <c r="W8" s="67"/>
      <c r="X8" s="67"/>
    </row>
    <row r="9" spans="1:24" ht="24.75" customHeight="1">
      <c r="A9" s="25" t="s">
        <v>4</v>
      </c>
      <c r="B9" s="67"/>
      <c r="C9" s="67" t="s">
        <v>7</v>
      </c>
      <c r="D9" s="67"/>
      <c r="E9" s="67" t="s">
        <v>8</v>
      </c>
      <c r="F9" s="67" t="s">
        <v>40</v>
      </c>
      <c r="G9" s="67"/>
      <c r="H9" s="67"/>
      <c r="I9" s="67"/>
      <c r="J9" s="67"/>
      <c r="K9" s="67"/>
      <c r="L9" s="67"/>
      <c r="M9" s="67"/>
      <c r="N9" s="67"/>
      <c r="O9" s="93" t="s">
        <v>9</v>
      </c>
      <c r="P9" s="84" t="s">
        <v>50</v>
      </c>
      <c r="Q9" s="67" t="s">
        <v>10</v>
      </c>
      <c r="R9" s="67"/>
      <c r="S9" s="67"/>
      <c r="T9" s="67"/>
      <c r="U9" s="67"/>
      <c r="V9" s="67"/>
      <c r="W9" s="67"/>
      <c r="X9" s="67"/>
    </row>
    <row r="10" spans="1:24" ht="18.5">
      <c r="A10" s="5"/>
      <c r="B10" s="67"/>
      <c r="C10" s="67"/>
      <c r="D10" s="67"/>
      <c r="E10" s="67"/>
      <c r="F10" s="67" t="s">
        <v>11</v>
      </c>
      <c r="G10" s="67"/>
      <c r="H10" s="87" t="s">
        <v>78</v>
      </c>
      <c r="I10" s="98"/>
      <c r="J10" s="87" t="s">
        <v>103</v>
      </c>
      <c r="K10" s="98"/>
      <c r="L10" s="88" t="s">
        <v>118</v>
      </c>
      <c r="M10" s="89"/>
      <c r="N10" s="90" t="s">
        <v>42</v>
      </c>
      <c r="O10" s="67"/>
      <c r="P10" s="85"/>
      <c r="Q10" s="67" t="s">
        <v>43</v>
      </c>
      <c r="R10" s="67"/>
      <c r="S10" s="67" t="s">
        <v>78</v>
      </c>
      <c r="T10" s="67"/>
      <c r="U10" s="67" t="s">
        <v>103</v>
      </c>
      <c r="V10" s="87"/>
      <c r="W10" s="67" t="s">
        <v>118</v>
      </c>
      <c r="X10" s="67"/>
    </row>
    <row r="11" spans="1:24" ht="36" customHeight="1">
      <c r="A11" s="5"/>
      <c r="B11" s="67"/>
      <c r="C11" s="67" t="s">
        <v>12</v>
      </c>
      <c r="D11" s="25" t="s">
        <v>13</v>
      </c>
      <c r="E11" s="67"/>
      <c r="F11" s="67" t="s">
        <v>15</v>
      </c>
      <c r="G11" s="67" t="s">
        <v>16</v>
      </c>
      <c r="H11" s="67" t="s">
        <v>15</v>
      </c>
      <c r="I11" s="67" t="s">
        <v>16</v>
      </c>
      <c r="J11" s="67" t="s">
        <v>15</v>
      </c>
      <c r="K11" s="67" t="s">
        <v>16</v>
      </c>
      <c r="L11" s="79" t="s">
        <v>15</v>
      </c>
      <c r="M11" s="79" t="s">
        <v>16</v>
      </c>
      <c r="N11" s="91"/>
      <c r="O11" s="67"/>
      <c r="P11" s="85"/>
      <c r="Q11" s="67" t="s">
        <v>15</v>
      </c>
      <c r="R11" s="67" t="s">
        <v>16</v>
      </c>
      <c r="S11" s="67" t="s">
        <v>15</v>
      </c>
      <c r="T11" s="67" t="s">
        <v>16</v>
      </c>
      <c r="U11" s="67" t="s">
        <v>15</v>
      </c>
      <c r="V11" s="87" t="s">
        <v>16</v>
      </c>
      <c r="W11" s="67" t="s">
        <v>15</v>
      </c>
      <c r="X11" s="67" t="s">
        <v>16</v>
      </c>
    </row>
    <row r="12" spans="1:24" ht="18.5">
      <c r="A12" s="5"/>
      <c r="B12" s="67"/>
      <c r="C12" s="67"/>
      <c r="D12" s="25" t="s">
        <v>14</v>
      </c>
      <c r="E12" s="67"/>
      <c r="F12" s="67"/>
      <c r="G12" s="67"/>
      <c r="H12" s="67"/>
      <c r="I12" s="67"/>
      <c r="J12" s="67"/>
      <c r="K12" s="67"/>
      <c r="L12" s="79"/>
      <c r="M12" s="79"/>
      <c r="N12" s="92"/>
      <c r="O12" s="67"/>
      <c r="P12" s="86"/>
      <c r="Q12" s="67"/>
      <c r="R12" s="67"/>
      <c r="S12" s="67"/>
      <c r="T12" s="67"/>
      <c r="U12" s="67"/>
      <c r="V12" s="87"/>
      <c r="W12" s="67"/>
      <c r="X12" s="67"/>
    </row>
    <row r="13" spans="1:24" ht="18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52">
        <v>12</v>
      </c>
      <c r="M13" s="52">
        <v>13</v>
      </c>
      <c r="N13" s="23">
        <v>14</v>
      </c>
      <c r="O13" s="23">
        <v>15</v>
      </c>
      <c r="P13" s="23">
        <v>16</v>
      </c>
      <c r="Q13" s="23">
        <v>17</v>
      </c>
      <c r="R13" s="23">
        <v>18</v>
      </c>
      <c r="S13" s="23">
        <v>19</v>
      </c>
      <c r="T13" s="23">
        <v>20</v>
      </c>
      <c r="U13" s="23">
        <v>21</v>
      </c>
      <c r="V13" s="44">
        <v>22</v>
      </c>
      <c r="W13" s="31">
        <v>23</v>
      </c>
      <c r="X13" s="31">
        <v>24</v>
      </c>
    </row>
    <row r="14" spans="1:24" ht="18.75" customHeight="1">
      <c r="A14" s="94" t="s">
        <v>17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6"/>
    </row>
    <row r="15" spans="1:24" ht="24" customHeight="1">
      <c r="A15" s="94" t="s">
        <v>18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</row>
    <row r="16" spans="1:24" ht="24" customHeight="1">
      <c r="A16" s="94" t="s">
        <v>19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</row>
    <row r="17" spans="1:24" ht="36">
      <c r="A17" s="60"/>
      <c r="B17" s="64" t="s">
        <v>20</v>
      </c>
      <c r="C17" s="64"/>
      <c r="D17" s="64"/>
      <c r="E17" s="24" t="s">
        <v>21</v>
      </c>
      <c r="F17" s="6">
        <f t="shared" ref="F17:G19" si="0">H17+J17+L17</f>
        <v>65993937.609999999</v>
      </c>
      <c r="G17" s="6">
        <f t="shared" si="0"/>
        <v>65993937.609999999</v>
      </c>
      <c r="H17" s="6">
        <f>SUM(H18:H21)</f>
        <v>19271037.510000002</v>
      </c>
      <c r="I17" s="6">
        <f>SUM(I18:I21)</f>
        <v>19271037.510000002</v>
      </c>
      <c r="J17" s="14">
        <f t="shared" ref="J17:M17" si="1">SUM(J18:J21)</f>
        <v>22178386.609999999</v>
      </c>
      <c r="K17" s="14">
        <f t="shared" si="1"/>
        <v>22178386.609999999</v>
      </c>
      <c r="L17" s="14">
        <f t="shared" si="1"/>
        <v>24544513.489999998</v>
      </c>
      <c r="M17" s="14">
        <f t="shared" si="1"/>
        <v>24544513.489999998</v>
      </c>
      <c r="N17" s="10">
        <f>N18+N21</f>
        <v>0</v>
      </c>
      <c r="O17" s="60" t="s">
        <v>22</v>
      </c>
      <c r="P17" s="60" t="s">
        <v>22</v>
      </c>
      <c r="Q17" s="60" t="s">
        <v>22</v>
      </c>
      <c r="R17" s="60" t="s">
        <v>22</v>
      </c>
      <c r="S17" s="60" t="s">
        <v>22</v>
      </c>
      <c r="T17" s="60" t="s">
        <v>22</v>
      </c>
      <c r="U17" s="60" t="s">
        <v>22</v>
      </c>
      <c r="V17" s="97" t="s">
        <v>22</v>
      </c>
      <c r="W17" s="60" t="s">
        <v>22</v>
      </c>
      <c r="X17" s="60" t="s">
        <v>22</v>
      </c>
    </row>
    <row r="18" spans="1:24" ht="139.5" customHeight="1">
      <c r="A18" s="60"/>
      <c r="B18" s="64"/>
      <c r="C18" s="64"/>
      <c r="D18" s="64"/>
      <c r="E18" s="24" t="s">
        <v>92</v>
      </c>
      <c r="F18" s="6">
        <f t="shared" si="0"/>
        <v>48747213.299999997</v>
      </c>
      <c r="G18" s="6">
        <f t="shared" si="0"/>
        <v>48747213.299999997</v>
      </c>
      <c r="H18" s="6">
        <v>14708659.640000001</v>
      </c>
      <c r="I18" s="6">
        <v>14708659.640000001</v>
      </c>
      <c r="J18" s="14">
        <v>15824240.1</v>
      </c>
      <c r="K18" s="14">
        <v>15824240.1</v>
      </c>
      <c r="L18" s="14">
        <v>18214313.559999999</v>
      </c>
      <c r="M18" s="14">
        <v>18214313.559999999</v>
      </c>
      <c r="N18" s="10">
        <f>H18-I18</f>
        <v>0</v>
      </c>
      <c r="O18" s="60"/>
      <c r="P18" s="60"/>
      <c r="Q18" s="60"/>
      <c r="R18" s="60"/>
      <c r="S18" s="60"/>
      <c r="T18" s="60"/>
      <c r="U18" s="60"/>
      <c r="V18" s="97"/>
      <c r="W18" s="60"/>
      <c r="X18" s="60"/>
    </row>
    <row r="19" spans="1:24" ht="90">
      <c r="A19" s="60"/>
      <c r="B19" s="64"/>
      <c r="C19" s="64"/>
      <c r="D19" s="64"/>
      <c r="E19" s="24" t="s">
        <v>48</v>
      </c>
      <c r="F19" s="7">
        <f t="shared" si="0"/>
        <v>17246724.309999999</v>
      </c>
      <c r="G19" s="7">
        <f t="shared" si="0"/>
        <v>17246724.309999999</v>
      </c>
      <c r="H19" s="7">
        <v>4562377.87</v>
      </c>
      <c r="I19" s="7">
        <v>4562377.87</v>
      </c>
      <c r="J19" s="13">
        <v>6354146.5099999998</v>
      </c>
      <c r="K19" s="13">
        <v>6354146.5099999998</v>
      </c>
      <c r="L19" s="13">
        <v>6330199.9299999997</v>
      </c>
      <c r="M19" s="13">
        <v>6330199.9299999997</v>
      </c>
      <c r="N19" s="10">
        <f>H19-I19</f>
        <v>0</v>
      </c>
      <c r="O19" s="60"/>
      <c r="P19" s="60"/>
      <c r="Q19" s="60"/>
      <c r="R19" s="60"/>
      <c r="S19" s="60"/>
      <c r="T19" s="60"/>
      <c r="U19" s="60"/>
      <c r="V19" s="97"/>
      <c r="W19" s="60"/>
      <c r="X19" s="60"/>
    </row>
    <row r="20" spans="1:24" ht="90">
      <c r="A20" s="60"/>
      <c r="B20" s="64"/>
      <c r="C20" s="64"/>
      <c r="D20" s="64"/>
      <c r="E20" s="24" t="s">
        <v>52</v>
      </c>
      <c r="F20" s="7">
        <f>H20+J20+L20</f>
        <v>0</v>
      </c>
      <c r="G20" s="7">
        <v>0</v>
      </c>
      <c r="H20" s="7">
        <v>0</v>
      </c>
      <c r="I20" s="7">
        <v>0</v>
      </c>
      <c r="J20" s="13">
        <v>0</v>
      </c>
      <c r="K20" s="13">
        <v>0</v>
      </c>
      <c r="L20" s="13">
        <v>0</v>
      </c>
      <c r="M20" s="13">
        <v>0</v>
      </c>
      <c r="N20" s="10">
        <f>H20-I20</f>
        <v>0</v>
      </c>
      <c r="O20" s="60"/>
      <c r="P20" s="60"/>
      <c r="Q20" s="60"/>
      <c r="R20" s="60"/>
      <c r="S20" s="60"/>
      <c r="T20" s="60"/>
      <c r="U20" s="60"/>
      <c r="V20" s="97"/>
      <c r="W20" s="60"/>
      <c r="X20" s="60"/>
    </row>
    <row r="21" spans="1:24" ht="72">
      <c r="A21" s="60"/>
      <c r="B21" s="64"/>
      <c r="C21" s="64"/>
      <c r="D21" s="64"/>
      <c r="E21" s="24" t="s">
        <v>85</v>
      </c>
      <c r="F21" s="7">
        <f>H21+J21+L21</f>
        <v>0</v>
      </c>
      <c r="G21" s="7">
        <v>0</v>
      </c>
      <c r="H21" s="7">
        <v>0</v>
      </c>
      <c r="I21" s="7">
        <v>0</v>
      </c>
      <c r="J21" s="13">
        <v>0</v>
      </c>
      <c r="K21" s="13">
        <v>0</v>
      </c>
      <c r="L21" s="13">
        <v>0</v>
      </c>
      <c r="M21" s="13">
        <v>0</v>
      </c>
      <c r="N21" s="10">
        <f>H21-I21</f>
        <v>0</v>
      </c>
      <c r="O21" s="60"/>
      <c r="P21" s="60"/>
      <c r="Q21" s="60"/>
      <c r="R21" s="60"/>
      <c r="S21" s="60"/>
      <c r="T21" s="60"/>
      <c r="U21" s="60"/>
      <c r="V21" s="97"/>
      <c r="W21" s="60"/>
      <c r="X21" s="60"/>
    </row>
    <row r="22" spans="1:24" ht="60" customHeight="1">
      <c r="A22" s="64"/>
      <c r="B22" s="60" t="s">
        <v>54</v>
      </c>
      <c r="C22" s="60">
        <v>503</v>
      </c>
      <c r="D22" s="60" t="s">
        <v>122</v>
      </c>
      <c r="E22" s="32" t="s">
        <v>21</v>
      </c>
      <c r="F22" s="6">
        <f>H22+J22+L22</f>
        <v>65993937.609999999</v>
      </c>
      <c r="G22" s="6">
        <f>I22+K22+M22</f>
        <v>65993937.609999999</v>
      </c>
      <c r="H22" s="6">
        <f t="shared" ref="H22:M22" si="2">SUM(H23:H26)</f>
        <v>19271037.510000002</v>
      </c>
      <c r="I22" s="6">
        <f t="shared" si="2"/>
        <v>19271037.510000002</v>
      </c>
      <c r="J22" s="14">
        <f t="shared" si="2"/>
        <v>22178386.609999999</v>
      </c>
      <c r="K22" s="14">
        <f t="shared" si="2"/>
        <v>22178386.609999999</v>
      </c>
      <c r="L22" s="14">
        <f t="shared" si="2"/>
        <v>24544513.489999998</v>
      </c>
      <c r="M22" s="14">
        <f t="shared" si="2"/>
        <v>24544513.489999998</v>
      </c>
      <c r="N22" s="10">
        <f>N23+N26</f>
        <v>0</v>
      </c>
      <c r="O22" s="9" t="s">
        <v>23</v>
      </c>
      <c r="P22" s="9" t="s">
        <v>62</v>
      </c>
      <c r="Q22" s="9">
        <v>62</v>
      </c>
      <c r="R22" s="9">
        <v>62</v>
      </c>
      <c r="S22" s="9">
        <v>62</v>
      </c>
      <c r="T22" s="9">
        <v>62</v>
      </c>
      <c r="U22" s="9">
        <v>62</v>
      </c>
      <c r="V22" s="9">
        <v>62</v>
      </c>
      <c r="W22" s="9">
        <v>62</v>
      </c>
      <c r="X22" s="45">
        <v>62</v>
      </c>
    </row>
    <row r="23" spans="1:24" ht="243" customHeight="1">
      <c r="A23" s="64"/>
      <c r="B23" s="60"/>
      <c r="C23" s="60"/>
      <c r="D23" s="60"/>
      <c r="E23" s="32" t="s">
        <v>86</v>
      </c>
      <c r="F23" s="6">
        <f>H23+J23+L23</f>
        <v>48747213.299999997</v>
      </c>
      <c r="G23" s="6">
        <f>I23+K23+M23</f>
        <v>48747213.299999997</v>
      </c>
      <c r="H23" s="6">
        <v>14708659.640000001</v>
      </c>
      <c r="I23" s="6">
        <v>14708659.640000001</v>
      </c>
      <c r="J23" s="14">
        <v>15824240.1</v>
      </c>
      <c r="K23" s="14">
        <v>15824240.1</v>
      </c>
      <c r="L23" s="14">
        <v>18214313.559999999</v>
      </c>
      <c r="M23" s="14">
        <v>18214313.559999999</v>
      </c>
      <c r="N23" s="10">
        <f>H23-I23</f>
        <v>0</v>
      </c>
      <c r="O23" s="9" t="s">
        <v>58</v>
      </c>
      <c r="P23" s="9" t="s">
        <v>63</v>
      </c>
      <c r="Q23" s="29">
        <v>0.1</v>
      </c>
      <c r="R23" s="29">
        <v>0.1</v>
      </c>
      <c r="S23" s="29">
        <v>0.1</v>
      </c>
      <c r="T23" s="29">
        <v>0.1</v>
      </c>
      <c r="U23" s="29">
        <v>0.1</v>
      </c>
      <c r="V23" s="29">
        <v>0.1</v>
      </c>
      <c r="W23" s="29">
        <v>0.1</v>
      </c>
      <c r="X23" s="29">
        <v>0.1</v>
      </c>
    </row>
    <row r="24" spans="1:24" ht="109.5" customHeight="1">
      <c r="A24" s="64"/>
      <c r="B24" s="60"/>
      <c r="C24" s="60"/>
      <c r="D24" s="60"/>
      <c r="E24" s="32" t="s">
        <v>47</v>
      </c>
      <c r="F24" s="7">
        <f>H24+J24+L24</f>
        <v>17246724.309999999</v>
      </c>
      <c r="G24" s="7">
        <f>I24+K24+M24</f>
        <v>17246724.309999999</v>
      </c>
      <c r="H24" s="7">
        <v>4562377.87</v>
      </c>
      <c r="I24" s="7">
        <v>4562377.87</v>
      </c>
      <c r="J24" s="13">
        <v>6354146.5099999998</v>
      </c>
      <c r="K24" s="13">
        <v>6354146.5099999998</v>
      </c>
      <c r="L24" s="13">
        <v>6330199.9299999997</v>
      </c>
      <c r="M24" s="13">
        <v>6330199.9299999997</v>
      </c>
      <c r="N24" s="10">
        <f>H24-I24</f>
        <v>0</v>
      </c>
      <c r="O24" s="9" t="s">
        <v>59</v>
      </c>
      <c r="P24" s="9" t="s">
        <v>63</v>
      </c>
      <c r="Q24" s="9">
        <v>3</v>
      </c>
      <c r="R24" s="9">
        <v>3</v>
      </c>
      <c r="S24" s="9">
        <v>0.5</v>
      </c>
      <c r="T24" s="9">
        <v>0.5</v>
      </c>
      <c r="U24" s="9">
        <v>0.5</v>
      </c>
      <c r="V24" s="9">
        <v>0.5</v>
      </c>
      <c r="W24" s="9">
        <v>0.5</v>
      </c>
      <c r="X24" s="9">
        <v>0.5</v>
      </c>
    </row>
    <row r="25" spans="1:24" ht="60" customHeight="1">
      <c r="A25" s="64"/>
      <c r="B25" s="60"/>
      <c r="C25" s="60"/>
      <c r="D25" s="60"/>
      <c r="E25" s="32" t="s">
        <v>51</v>
      </c>
      <c r="F25" s="7">
        <v>0</v>
      </c>
      <c r="G25" s="7">
        <v>0</v>
      </c>
      <c r="H25" s="7">
        <v>0</v>
      </c>
      <c r="I25" s="7">
        <v>0</v>
      </c>
      <c r="J25" s="13">
        <v>0</v>
      </c>
      <c r="K25" s="13">
        <v>0</v>
      </c>
      <c r="L25" s="13">
        <v>0</v>
      </c>
      <c r="M25" s="13">
        <v>0</v>
      </c>
      <c r="N25" s="10">
        <f>H25-I25</f>
        <v>0</v>
      </c>
      <c r="O25" s="9" t="s">
        <v>60</v>
      </c>
      <c r="P25" s="9" t="s">
        <v>63</v>
      </c>
      <c r="Q25" s="9">
        <v>100</v>
      </c>
      <c r="R25" s="9">
        <v>100</v>
      </c>
      <c r="S25" s="9">
        <v>100</v>
      </c>
      <c r="T25" s="9">
        <v>100</v>
      </c>
      <c r="U25" s="9">
        <v>100</v>
      </c>
      <c r="V25" s="9">
        <v>100</v>
      </c>
      <c r="W25" s="9">
        <v>100</v>
      </c>
      <c r="X25" s="9">
        <v>100</v>
      </c>
    </row>
    <row r="26" spans="1:24" ht="103.5" customHeight="1">
      <c r="A26" s="64"/>
      <c r="B26" s="60"/>
      <c r="C26" s="60"/>
      <c r="D26" s="60"/>
      <c r="E26" s="32" t="s">
        <v>84</v>
      </c>
      <c r="F26" s="7">
        <v>0</v>
      </c>
      <c r="G26" s="7">
        <v>0</v>
      </c>
      <c r="H26" s="7">
        <v>0</v>
      </c>
      <c r="I26" s="7">
        <v>0</v>
      </c>
      <c r="J26" s="13">
        <v>0</v>
      </c>
      <c r="K26" s="13">
        <v>0</v>
      </c>
      <c r="L26" s="13">
        <v>0</v>
      </c>
      <c r="M26" s="13">
        <v>0</v>
      </c>
      <c r="N26" s="10">
        <f>H26-I26</f>
        <v>0</v>
      </c>
      <c r="O26" s="9" t="s">
        <v>61</v>
      </c>
      <c r="P26" s="9" t="s">
        <v>63</v>
      </c>
      <c r="Q26" s="29">
        <v>0.05</v>
      </c>
      <c r="R26" s="29">
        <v>0.05</v>
      </c>
      <c r="S26" s="29"/>
      <c r="T26" s="29"/>
      <c r="U26" s="29"/>
      <c r="V26" s="29"/>
      <c r="W26" s="29">
        <v>0.05</v>
      </c>
      <c r="X26" s="29">
        <v>0.05</v>
      </c>
    </row>
    <row r="27" spans="1:24" ht="103.5" customHeight="1">
      <c r="A27" s="43"/>
      <c r="B27" s="42"/>
      <c r="C27" s="42"/>
      <c r="D27" s="42"/>
      <c r="E27" s="43"/>
      <c r="F27" s="7"/>
      <c r="G27" s="7"/>
      <c r="H27" s="7"/>
      <c r="I27" s="7"/>
      <c r="J27" s="13"/>
      <c r="K27" s="13"/>
      <c r="L27" s="13"/>
      <c r="M27" s="13"/>
      <c r="N27" s="10"/>
      <c r="O27" s="54" t="s">
        <v>120</v>
      </c>
      <c r="P27" s="49" t="s">
        <v>63</v>
      </c>
      <c r="Q27" s="50">
        <v>100</v>
      </c>
      <c r="R27" s="51">
        <v>100</v>
      </c>
      <c r="S27" s="51">
        <v>100</v>
      </c>
      <c r="T27" s="51">
        <v>100</v>
      </c>
      <c r="U27" s="51">
        <v>100</v>
      </c>
      <c r="V27" s="51">
        <v>100</v>
      </c>
      <c r="W27" s="51">
        <v>100</v>
      </c>
      <c r="X27" s="51">
        <v>100</v>
      </c>
    </row>
    <row r="28" spans="1:24" ht="24.75" customHeight="1">
      <c r="A28" s="64" t="s">
        <v>25</v>
      </c>
      <c r="B28" s="64"/>
      <c r="C28" s="60" t="s">
        <v>22</v>
      </c>
      <c r="D28" s="64"/>
      <c r="E28" s="32" t="s">
        <v>21</v>
      </c>
      <c r="F28" s="6">
        <f t="shared" ref="F28:G30" si="3">H28+J28+L28</f>
        <v>65993937.609999999</v>
      </c>
      <c r="G28" s="6">
        <f t="shared" si="3"/>
        <v>65993937.609999999</v>
      </c>
      <c r="H28" s="6">
        <f>SUM(H29:H32)</f>
        <v>19271037.510000002</v>
      </c>
      <c r="I28" s="6">
        <f>SUM(I29:I32)</f>
        <v>19271037.510000002</v>
      </c>
      <c r="J28" s="14">
        <f t="shared" ref="J28:M28" si="4">SUM(J29:J32)</f>
        <v>22178386.609999999</v>
      </c>
      <c r="K28" s="14">
        <f t="shared" si="4"/>
        <v>22178386.609999999</v>
      </c>
      <c r="L28" s="14">
        <f t="shared" si="4"/>
        <v>24544513.489999998</v>
      </c>
      <c r="M28" s="14">
        <f t="shared" si="4"/>
        <v>24544513.489999998</v>
      </c>
      <c r="N28" s="10">
        <f>N29+N32</f>
        <v>0</v>
      </c>
      <c r="O28" s="60" t="s">
        <v>22</v>
      </c>
      <c r="P28" s="60" t="s">
        <v>22</v>
      </c>
      <c r="Q28" s="60" t="s">
        <v>22</v>
      </c>
      <c r="R28" s="60" t="s">
        <v>22</v>
      </c>
      <c r="S28" s="60" t="s">
        <v>22</v>
      </c>
      <c r="T28" s="60" t="s">
        <v>22</v>
      </c>
      <c r="U28" s="60" t="s">
        <v>22</v>
      </c>
      <c r="V28" s="60" t="s">
        <v>22</v>
      </c>
      <c r="W28" s="60" t="s">
        <v>22</v>
      </c>
      <c r="X28" s="60" t="s">
        <v>22</v>
      </c>
    </row>
    <row r="29" spans="1:24" ht="21" customHeight="1">
      <c r="A29" s="64"/>
      <c r="B29" s="64"/>
      <c r="C29" s="60"/>
      <c r="D29" s="64"/>
      <c r="E29" s="32" t="s">
        <v>46</v>
      </c>
      <c r="F29" s="6">
        <f t="shared" si="3"/>
        <v>48747213.299999997</v>
      </c>
      <c r="G29" s="6">
        <f t="shared" si="3"/>
        <v>48747213.299999997</v>
      </c>
      <c r="H29" s="6">
        <v>14708659.640000001</v>
      </c>
      <c r="I29" s="6">
        <v>14708659.640000001</v>
      </c>
      <c r="J29" s="14">
        <v>15824240.1</v>
      </c>
      <c r="K29" s="14">
        <v>15824240.1</v>
      </c>
      <c r="L29" s="14">
        <v>18214313.559999999</v>
      </c>
      <c r="M29" s="14">
        <v>18214313.559999999</v>
      </c>
      <c r="N29" s="10">
        <f>H29-I29</f>
        <v>0</v>
      </c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1:24" ht="21" customHeight="1">
      <c r="A30" s="64"/>
      <c r="B30" s="64"/>
      <c r="C30" s="60"/>
      <c r="D30" s="64"/>
      <c r="E30" s="32" t="s">
        <v>47</v>
      </c>
      <c r="F30" s="7">
        <f t="shared" si="3"/>
        <v>17246724.309999999</v>
      </c>
      <c r="G30" s="7">
        <f t="shared" si="3"/>
        <v>17246724.309999999</v>
      </c>
      <c r="H30" s="7">
        <v>4562377.87</v>
      </c>
      <c r="I30" s="7">
        <v>4562377.87</v>
      </c>
      <c r="J30" s="13">
        <v>6354146.5099999998</v>
      </c>
      <c r="K30" s="13">
        <v>6354146.5099999998</v>
      </c>
      <c r="L30" s="13">
        <v>6330199.9299999997</v>
      </c>
      <c r="M30" s="13">
        <v>6330199.9299999997</v>
      </c>
      <c r="N30" s="10">
        <f>H30-I30</f>
        <v>0</v>
      </c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1:24" ht="21" customHeight="1">
      <c r="A31" s="64"/>
      <c r="B31" s="64"/>
      <c r="C31" s="60"/>
      <c r="D31" s="64"/>
      <c r="E31" s="32" t="s">
        <v>51</v>
      </c>
      <c r="F31" s="7">
        <v>0</v>
      </c>
      <c r="G31" s="7">
        <v>0</v>
      </c>
      <c r="H31" s="7">
        <v>0</v>
      </c>
      <c r="I31" s="7">
        <v>0</v>
      </c>
      <c r="J31" s="13">
        <v>0</v>
      </c>
      <c r="K31" s="13">
        <v>0</v>
      </c>
      <c r="L31" s="13">
        <v>0</v>
      </c>
      <c r="M31" s="13">
        <v>0</v>
      </c>
      <c r="N31" s="10">
        <f>H31-I31</f>
        <v>0</v>
      </c>
      <c r="O31" s="60"/>
      <c r="P31" s="60"/>
      <c r="Q31" s="60"/>
      <c r="R31" s="60"/>
      <c r="S31" s="60"/>
      <c r="T31" s="60"/>
      <c r="U31" s="60"/>
      <c r="V31" s="60"/>
      <c r="W31" s="60"/>
      <c r="X31" s="60"/>
    </row>
    <row r="32" spans="1:24" ht="27" customHeight="1">
      <c r="A32" s="64"/>
      <c r="B32" s="64"/>
      <c r="C32" s="60"/>
      <c r="D32" s="64"/>
      <c r="E32" s="32" t="s">
        <v>84</v>
      </c>
      <c r="F32" s="7">
        <v>0</v>
      </c>
      <c r="G32" s="7">
        <v>0</v>
      </c>
      <c r="H32" s="7">
        <v>0</v>
      </c>
      <c r="I32" s="7">
        <v>0</v>
      </c>
      <c r="J32" s="13">
        <v>0</v>
      </c>
      <c r="K32" s="13">
        <v>0</v>
      </c>
      <c r="L32" s="13">
        <v>0</v>
      </c>
      <c r="M32" s="13">
        <v>0</v>
      </c>
      <c r="N32" s="10">
        <f>H32-I32</f>
        <v>0</v>
      </c>
      <c r="O32" s="60"/>
      <c r="P32" s="60"/>
      <c r="Q32" s="60"/>
      <c r="R32" s="60"/>
      <c r="S32" s="60"/>
      <c r="T32" s="60"/>
      <c r="U32" s="60"/>
      <c r="V32" s="60"/>
      <c r="W32" s="60"/>
      <c r="X32" s="60"/>
    </row>
    <row r="33" spans="1:24" ht="30" customHeight="1">
      <c r="A33" s="99" t="s">
        <v>26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</row>
    <row r="34" spans="1:24" ht="41.25" customHeight="1">
      <c r="A34" s="99" t="s">
        <v>27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</row>
    <row r="35" spans="1:24" ht="45.75" customHeight="1">
      <c r="A35" s="60"/>
      <c r="B35" s="64" t="s">
        <v>28</v>
      </c>
      <c r="C35" s="64"/>
      <c r="D35" s="64"/>
      <c r="E35" s="32" t="s">
        <v>21</v>
      </c>
      <c r="F35" s="6">
        <f t="shared" ref="F35:F43" si="5">H35+J35+L35</f>
        <v>71626644.859999999</v>
      </c>
      <c r="G35" s="6">
        <f t="shared" ref="G35:G43" si="6">I35+K35+M35</f>
        <v>71626644.859999999</v>
      </c>
      <c r="H35" s="6">
        <f>SUM(H36:H39)</f>
        <v>20986082.73</v>
      </c>
      <c r="I35" s="6">
        <f>SUM(I36:I39)</f>
        <v>20986082.73</v>
      </c>
      <c r="J35" s="14">
        <f t="shared" ref="J35:M35" si="7">SUM(J36:J39)</f>
        <v>23971245.329999998</v>
      </c>
      <c r="K35" s="14">
        <f t="shared" si="7"/>
        <v>23971245.329999998</v>
      </c>
      <c r="L35" s="14">
        <f t="shared" si="7"/>
        <v>26669316.800000001</v>
      </c>
      <c r="M35" s="14">
        <f t="shared" si="7"/>
        <v>26669316.800000001</v>
      </c>
      <c r="N35" s="7">
        <f t="shared" ref="N35:N44" si="8">H35-I35</f>
        <v>0</v>
      </c>
      <c r="O35" s="60" t="s">
        <v>22</v>
      </c>
      <c r="P35" s="60" t="s">
        <v>22</v>
      </c>
      <c r="Q35" s="60" t="s">
        <v>22</v>
      </c>
      <c r="R35" s="60" t="s">
        <v>22</v>
      </c>
      <c r="S35" s="60" t="s">
        <v>22</v>
      </c>
      <c r="T35" s="60" t="s">
        <v>22</v>
      </c>
      <c r="U35" s="60" t="s">
        <v>22</v>
      </c>
      <c r="V35" s="60" t="s">
        <v>22</v>
      </c>
      <c r="W35" s="60" t="s">
        <v>22</v>
      </c>
      <c r="X35" s="60" t="s">
        <v>22</v>
      </c>
    </row>
    <row r="36" spans="1:24" ht="30" customHeight="1">
      <c r="A36" s="60"/>
      <c r="B36" s="64"/>
      <c r="C36" s="64"/>
      <c r="D36" s="64"/>
      <c r="E36" s="32" t="s">
        <v>86</v>
      </c>
      <c r="F36" s="6">
        <f t="shared" si="5"/>
        <v>38891352.550000004</v>
      </c>
      <c r="G36" s="6">
        <f t="shared" si="6"/>
        <v>38891352.550000004</v>
      </c>
      <c r="H36" s="6">
        <v>14092812.73</v>
      </c>
      <c r="I36" s="6">
        <v>14092812.73</v>
      </c>
      <c r="J36" s="14">
        <v>12159967.33</v>
      </c>
      <c r="K36" s="14">
        <v>12159967.33</v>
      </c>
      <c r="L36" s="14">
        <v>12638572.49</v>
      </c>
      <c r="M36" s="14">
        <v>12638572.49</v>
      </c>
      <c r="N36" s="7">
        <f t="shared" si="8"/>
        <v>0</v>
      </c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ht="30" customHeight="1">
      <c r="A37" s="60"/>
      <c r="B37" s="64"/>
      <c r="C37" s="64"/>
      <c r="D37" s="64"/>
      <c r="E37" s="32" t="s">
        <v>47</v>
      </c>
      <c r="F37" s="7">
        <f t="shared" si="5"/>
        <v>32501792.310000002</v>
      </c>
      <c r="G37" s="7">
        <f t="shared" si="6"/>
        <v>32501792.310000002</v>
      </c>
      <c r="H37" s="7">
        <v>6887270</v>
      </c>
      <c r="I37" s="7">
        <v>6887270</v>
      </c>
      <c r="J37" s="13">
        <v>11595778</v>
      </c>
      <c r="K37" s="13">
        <v>11595778</v>
      </c>
      <c r="L37" s="13">
        <v>14018744.310000001</v>
      </c>
      <c r="M37" s="13">
        <v>14018744.310000001</v>
      </c>
      <c r="N37" s="7">
        <f t="shared" si="8"/>
        <v>0</v>
      </c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24" ht="30" customHeight="1">
      <c r="A38" s="60"/>
      <c r="B38" s="64"/>
      <c r="C38" s="64"/>
      <c r="D38" s="64"/>
      <c r="E38" s="32" t="s">
        <v>51</v>
      </c>
      <c r="F38" s="7">
        <f t="shared" si="5"/>
        <v>233500</v>
      </c>
      <c r="G38" s="7">
        <f t="shared" si="6"/>
        <v>233500</v>
      </c>
      <c r="H38" s="7">
        <v>6000</v>
      </c>
      <c r="I38" s="7">
        <v>6000</v>
      </c>
      <c r="J38" s="13">
        <v>215500</v>
      </c>
      <c r="K38" s="13">
        <v>215500</v>
      </c>
      <c r="L38" s="13">
        <v>12000</v>
      </c>
      <c r="M38" s="13">
        <v>12000</v>
      </c>
      <c r="N38" s="7">
        <f t="shared" si="8"/>
        <v>0</v>
      </c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pans="1:24" ht="35.25" customHeight="1">
      <c r="A39" s="60"/>
      <c r="B39" s="64"/>
      <c r="C39" s="64"/>
      <c r="D39" s="64"/>
      <c r="E39" s="32" t="s">
        <v>84</v>
      </c>
      <c r="F39" s="7">
        <f t="shared" si="5"/>
        <v>0</v>
      </c>
      <c r="G39" s="7">
        <f t="shared" si="6"/>
        <v>0</v>
      </c>
      <c r="H39" s="7">
        <v>0</v>
      </c>
      <c r="I39" s="7">
        <v>0</v>
      </c>
      <c r="J39" s="13">
        <v>0</v>
      </c>
      <c r="K39" s="13">
        <v>0</v>
      </c>
      <c r="L39" s="13">
        <v>0</v>
      </c>
      <c r="M39" s="13">
        <v>0</v>
      </c>
      <c r="N39" s="7">
        <f t="shared" si="8"/>
        <v>0</v>
      </c>
      <c r="O39" s="60"/>
      <c r="P39" s="60"/>
      <c r="Q39" s="60"/>
      <c r="R39" s="60"/>
      <c r="S39" s="60"/>
      <c r="T39" s="60"/>
      <c r="U39" s="60"/>
      <c r="V39" s="60"/>
      <c r="W39" s="60"/>
      <c r="X39" s="60"/>
    </row>
    <row r="40" spans="1:24" ht="70.150000000000006" customHeight="1">
      <c r="A40" s="64"/>
      <c r="B40" s="64" t="s">
        <v>55</v>
      </c>
      <c r="C40" s="60">
        <v>503</v>
      </c>
      <c r="D40" s="60" t="s">
        <v>87</v>
      </c>
      <c r="E40" s="32" t="s">
        <v>21</v>
      </c>
      <c r="F40" s="6">
        <f t="shared" si="5"/>
        <v>71626644.859999999</v>
      </c>
      <c r="G40" s="6">
        <f t="shared" si="6"/>
        <v>71626644.859999999</v>
      </c>
      <c r="H40" s="6">
        <f>SUM(H41:H44)</f>
        <v>20986082.73</v>
      </c>
      <c r="I40" s="6">
        <f>SUM(I41:I44)</f>
        <v>20986082.73</v>
      </c>
      <c r="J40" s="14">
        <f t="shared" ref="J40:M40" si="9">SUM(J41:J44)</f>
        <v>23971245.329999998</v>
      </c>
      <c r="K40" s="14">
        <f t="shared" si="9"/>
        <v>23971245.329999998</v>
      </c>
      <c r="L40" s="14">
        <f t="shared" si="9"/>
        <v>26669316.800000001</v>
      </c>
      <c r="M40" s="14">
        <f t="shared" si="9"/>
        <v>26669316.800000001</v>
      </c>
      <c r="N40" s="7">
        <f t="shared" si="8"/>
        <v>0</v>
      </c>
      <c r="O40" s="9" t="s">
        <v>68</v>
      </c>
      <c r="P40" s="32" t="s">
        <v>24</v>
      </c>
      <c r="Q40" s="9">
        <v>240000</v>
      </c>
      <c r="R40" s="9">
        <v>240000</v>
      </c>
      <c r="S40" s="9">
        <v>80000</v>
      </c>
      <c r="T40" s="9">
        <v>80000</v>
      </c>
      <c r="U40" s="9">
        <v>80000</v>
      </c>
      <c r="V40" s="9">
        <v>80000</v>
      </c>
      <c r="W40" s="9">
        <v>80000</v>
      </c>
      <c r="X40" s="9">
        <v>80000</v>
      </c>
    </row>
    <row r="41" spans="1:24" ht="101.5" customHeight="1">
      <c r="A41" s="64"/>
      <c r="B41" s="64"/>
      <c r="C41" s="60"/>
      <c r="D41" s="60"/>
      <c r="E41" s="32" t="s">
        <v>86</v>
      </c>
      <c r="F41" s="6">
        <f t="shared" si="5"/>
        <v>38891352.550000004</v>
      </c>
      <c r="G41" s="6">
        <f t="shared" si="6"/>
        <v>38891352.550000004</v>
      </c>
      <c r="H41" s="6">
        <v>14092812.73</v>
      </c>
      <c r="I41" s="6">
        <v>14092812.73</v>
      </c>
      <c r="J41" s="14">
        <v>12159967.33</v>
      </c>
      <c r="K41" s="14">
        <v>12159967.33</v>
      </c>
      <c r="L41" s="14">
        <v>12638572.49</v>
      </c>
      <c r="M41" s="14">
        <v>12638572.49</v>
      </c>
      <c r="N41" s="7">
        <f t="shared" si="8"/>
        <v>0</v>
      </c>
      <c r="O41" s="32" t="s">
        <v>69</v>
      </c>
      <c r="P41" s="9" t="s">
        <v>63</v>
      </c>
      <c r="Q41" s="9">
        <v>100</v>
      </c>
      <c r="R41" s="9">
        <v>100</v>
      </c>
      <c r="S41" s="9">
        <v>100</v>
      </c>
      <c r="T41" s="9">
        <v>100</v>
      </c>
      <c r="U41" s="9">
        <v>100</v>
      </c>
      <c r="V41" s="9">
        <v>100</v>
      </c>
      <c r="W41" s="9">
        <v>100</v>
      </c>
      <c r="X41" s="9">
        <v>100</v>
      </c>
    </row>
    <row r="42" spans="1:24" ht="39.75" customHeight="1">
      <c r="A42" s="64"/>
      <c r="B42" s="64"/>
      <c r="C42" s="60"/>
      <c r="D42" s="60"/>
      <c r="E42" s="32" t="s">
        <v>47</v>
      </c>
      <c r="F42" s="7">
        <f t="shared" si="5"/>
        <v>32501792.310000002</v>
      </c>
      <c r="G42" s="7">
        <f t="shared" si="6"/>
        <v>32501792.310000002</v>
      </c>
      <c r="H42" s="7">
        <v>6887270</v>
      </c>
      <c r="I42" s="7">
        <v>6887270</v>
      </c>
      <c r="J42" s="13">
        <v>11595778</v>
      </c>
      <c r="K42" s="13">
        <v>11595778</v>
      </c>
      <c r="L42" s="13">
        <v>14018744.310000001</v>
      </c>
      <c r="M42" s="13">
        <v>14018744.310000001</v>
      </c>
      <c r="N42" s="7">
        <f t="shared" si="8"/>
        <v>0</v>
      </c>
      <c r="O42" s="32"/>
      <c r="P42" s="32"/>
      <c r="Q42" s="11"/>
      <c r="R42" s="32"/>
      <c r="S42" s="32"/>
      <c r="T42" s="32"/>
      <c r="U42" s="11"/>
      <c r="V42" s="11"/>
      <c r="W42" s="11"/>
      <c r="X42" s="11"/>
    </row>
    <row r="43" spans="1:24" ht="39.75" customHeight="1">
      <c r="A43" s="64"/>
      <c r="B43" s="64"/>
      <c r="C43" s="60"/>
      <c r="D43" s="60"/>
      <c r="E43" s="32" t="s">
        <v>51</v>
      </c>
      <c r="F43" s="7">
        <f t="shared" si="5"/>
        <v>233500</v>
      </c>
      <c r="G43" s="7">
        <f t="shared" si="6"/>
        <v>233500</v>
      </c>
      <c r="H43" s="7">
        <v>6000</v>
      </c>
      <c r="I43" s="7">
        <v>6000</v>
      </c>
      <c r="J43" s="13">
        <v>215500</v>
      </c>
      <c r="K43" s="13">
        <v>215500</v>
      </c>
      <c r="L43" s="13">
        <v>12000</v>
      </c>
      <c r="M43" s="13">
        <v>12000</v>
      </c>
      <c r="N43" s="7">
        <f t="shared" si="8"/>
        <v>0</v>
      </c>
      <c r="O43" s="32"/>
      <c r="P43" s="32"/>
      <c r="Q43" s="11"/>
      <c r="R43" s="32"/>
      <c r="S43" s="32"/>
      <c r="T43" s="32"/>
      <c r="U43" s="11"/>
      <c r="V43" s="11"/>
      <c r="W43" s="11"/>
      <c r="X43" s="11"/>
    </row>
    <row r="44" spans="1:24" ht="43.5" customHeight="1">
      <c r="A44" s="64"/>
      <c r="B44" s="64"/>
      <c r="C44" s="60"/>
      <c r="D44" s="60"/>
      <c r="E44" s="32" t="s">
        <v>84</v>
      </c>
      <c r="F44" s="7">
        <v>0</v>
      </c>
      <c r="G44" s="7">
        <v>0</v>
      </c>
      <c r="H44" s="7">
        <v>0</v>
      </c>
      <c r="I44" s="7">
        <v>0</v>
      </c>
      <c r="J44" s="13">
        <v>0</v>
      </c>
      <c r="K44" s="13">
        <v>0</v>
      </c>
      <c r="L44" s="13">
        <v>0</v>
      </c>
      <c r="M44" s="13">
        <v>0</v>
      </c>
      <c r="N44" s="7">
        <f t="shared" si="8"/>
        <v>0</v>
      </c>
      <c r="O44" s="32"/>
      <c r="P44" s="32"/>
      <c r="Q44" s="11"/>
      <c r="R44" s="32"/>
      <c r="S44" s="32"/>
      <c r="T44" s="32"/>
      <c r="U44" s="11"/>
      <c r="V44" s="11"/>
      <c r="W44" s="11"/>
      <c r="X44" s="11"/>
    </row>
    <row r="45" spans="1:24" s="21" customFormat="1" ht="36">
      <c r="A45" s="59"/>
      <c r="B45" s="77" t="s">
        <v>112</v>
      </c>
      <c r="C45" s="77"/>
      <c r="D45" s="77"/>
      <c r="E45" s="39" t="s">
        <v>21</v>
      </c>
      <c r="F45" s="13">
        <f>H45+J45+L45</f>
        <v>211177</v>
      </c>
      <c r="G45" s="13">
        <f>I45+K45+M45</f>
        <v>211177</v>
      </c>
      <c r="H45" s="20">
        <v>0</v>
      </c>
      <c r="I45" s="20">
        <v>0</v>
      </c>
      <c r="J45" s="13">
        <f t="shared" ref="J45:M45" si="10">SUM(J46:J49)</f>
        <v>105980</v>
      </c>
      <c r="K45" s="13">
        <f t="shared" si="10"/>
        <v>105980</v>
      </c>
      <c r="L45" s="13">
        <f t="shared" si="10"/>
        <v>105197</v>
      </c>
      <c r="M45" s="13">
        <f t="shared" si="10"/>
        <v>105197</v>
      </c>
      <c r="N45" s="13">
        <f t="shared" ref="N45:N80" si="11">J45-K45</f>
        <v>0</v>
      </c>
      <c r="O45" s="59" t="s">
        <v>22</v>
      </c>
      <c r="P45" s="59" t="s">
        <v>22</v>
      </c>
      <c r="Q45" s="59" t="s">
        <v>22</v>
      </c>
      <c r="R45" s="59" t="s">
        <v>22</v>
      </c>
      <c r="S45" s="59" t="s">
        <v>22</v>
      </c>
      <c r="T45" s="59" t="s">
        <v>22</v>
      </c>
      <c r="U45" s="59" t="s">
        <v>22</v>
      </c>
      <c r="V45" s="59" t="s">
        <v>22</v>
      </c>
      <c r="W45" s="59" t="s">
        <v>22</v>
      </c>
      <c r="X45" s="59" t="s">
        <v>22</v>
      </c>
    </row>
    <row r="46" spans="1:24" s="21" customFormat="1" ht="18">
      <c r="A46" s="59"/>
      <c r="B46" s="77"/>
      <c r="C46" s="77"/>
      <c r="D46" s="77"/>
      <c r="E46" s="39" t="s">
        <v>86</v>
      </c>
      <c r="F46" s="13">
        <f>H46+J46+L46</f>
        <v>7096.18</v>
      </c>
      <c r="G46" s="13">
        <f>I46+K46+M46</f>
        <v>7096.18</v>
      </c>
      <c r="H46" s="20">
        <v>0</v>
      </c>
      <c r="I46" s="20">
        <v>0</v>
      </c>
      <c r="J46" s="13">
        <v>3940</v>
      </c>
      <c r="K46" s="13">
        <v>3940</v>
      </c>
      <c r="L46" s="13">
        <v>3156.18</v>
      </c>
      <c r="M46" s="13">
        <v>3156.18</v>
      </c>
      <c r="N46" s="13">
        <f t="shared" si="11"/>
        <v>0</v>
      </c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 spans="1:24" s="21" customFormat="1" ht="18">
      <c r="A47" s="59"/>
      <c r="B47" s="77"/>
      <c r="C47" s="77"/>
      <c r="D47" s="77"/>
      <c r="E47" s="39" t="s">
        <v>47</v>
      </c>
      <c r="F47" s="13">
        <f>H47+J47+L47</f>
        <v>204080.82</v>
      </c>
      <c r="G47" s="13">
        <f t="shared" ref="G47:G49" si="12">I47+K47+M47</f>
        <v>204080.82</v>
      </c>
      <c r="H47" s="20">
        <v>0</v>
      </c>
      <c r="I47" s="20">
        <v>0</v>
      </c>
      <c r="J47" s="13">
        <v>102040</v>
      </c>
      <c r="K47" s="13">
        <v>102040</v>
      </c>
      <c r="L47" s="13">
        <v>102040.82</v>
      </c>
      <c r="M47" s="13">
        <v>102040.82</v>
      </c>
      <c r="N47" s="13">
        <f t="shared" si="11"/>
        <v>0</v>
      </c>
      <c r="O47" s="59"/>
      <c r="P47" s="59"/>
      <c r="Q47" s="59"/>
      <c r="R47" s="59"/>
      <c r="S47" s="59"/>
      <c r="T47" s="59"/>
      <c r="U47" s="59"/>
      <c r="V47" s="59"/>
      <c r="W47" s="59"/>
      <c r="X47" s="59"/>
    </row>
    <row r="48" spans="1:24" s="21" customFormat="1" ht="18">
      <c r="A48" s="59"/>
      <c r="B48" s="77"/>
      <c r="C48" s="77"/>
      <c r="D48" s="77"/>
      <c r="E48" s="39" t="s">
        <v>51</v>
      </c>
      <c r="F48" s="13">
        <f t="shared" ref="F48:F49" si="13">H48+J48+L48</f>
        <v>0</v>
      </c>
      <c r="G48" s="13">
        <f t="shared" si="12"/>
        <v>0</v>
      </c>
      <c r="H48" s="20">
        <v>0</v>
      </c>
      <c r="I48" s="20">
        <v>0</v>
      </c>
      <c r="J48" s="13">
        <v>0</v>
      </c>
      <c r="K48" s="13">
        <v>0</v>
      </c>
      <c r="L48" s="13">
        <v>0</v>
      </c>
      <c r="M48" s="13">
        <v>0</v>
      </c>
      <c r="N48" s="13">
        <f t="shared" si="11"/>
        <v>0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</row>
    <row r="49" spans="1:24" s="21" customFormat="1" ht="18">
      <c r="A49" s="59"/>
      <c r="B49" s="77"/>
      <c r="C49" s="77"/>
      <c r="D49" s="77"/>
      <c r="E49" s="39" t="s">
        <v>84</v>
      </c>
      <c r="F49" s="13">
        <f t="shared" si="13"/>
        <v>0</v>
      </c>
      <c r="G49" s="13">
        <f t="shared" si="12"/>
        <v>0</v>
      </c>
      <c r="H49" s="20">
        <v>0</v>
      </c>
      <c r="I49" s="20">
        <v>0</v>
      </c>
      <c r="J49" s="13">
        <v>0</v>
      </c>
      <c r="K49" s="13">
        <v>0</v>
      </c>
      <c r="L49" s="13">
        <v>0</v>
      </c>
      <c r="M49" s="13">
        <v>0</v>
      </c>
      <c r="N49" s="13">
        <f t="shared" si="11"/>
        <v>0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 spans="1:24" s="12" customFormat="1" ht="36">
      <c r="A50" s="59"/>
      <c r="B50" s="77" t="s">
        <v>100</v>
      </c>
      <c r="C50" s="77"/>
      <c r="D50" s="77"/>
      <c r="E50" s="39" t="s">
        <v>21</v>
      </c>
      <c r="F50" s="13">
        <f>H50+J50+L50</f>
        <v>211177</v>
      </c>
      <c r="G50" s="13">
        <f>I50+K50+M50</f>
        <v>211177</v>
      </c>
      <c r="H50" s="20">
        <v>0</v>
      </c>
      <c r="I50" s="20">
        <v>0</v>
      </c>
      <c r="J50" s="13">
        <f t="shared" ref="J50:M50" si="14">SUM(J51:J54)</f>
        <v>105980</v>
      </c>
      <c r="K50" s="13">
        <f t="shared" si="14"/>
        <v>105980</v>
      </c>
      <c r="L50" s="13">
        <f t="shared" si="14"/>
        <v>105197</v>
      </c>
      <c r="M50" s="13">
        <f t="shared" si="14"/>
        <v>105197</v>
      </c>
      <c r="N50" s="13">
        <f t="shared" si="11"/>
        <v>0</v>
      </c>
      <c r="O50" s="59" t="s">
        <v>22</v>
      </c>
      <c r="P50" s="59" t="s">
        <v>22</v>
      </c>
      <c r="Q50" s="59" t="s">
        <v>22</v>
      </c>
      <c r="R50" s="59" t="s">
        <v>22</v>
      </c>
      <c r="S50" s="59" t="s">
        <v>22</v>
      </c>
      <c r="T50" s="59" t="s">
        <v>22</v>
      </c>
      <c r="U50" s="59" t="s">
        <v>22</v>
      </c>
      <c r="V50" s="59" t="s">
        <v>22</v>
      </c>
      <c r="W50" s="59" t="s">
        <v>22</v>
      </c>
      <c r="X50" s="59" t="s">
        <v>22</v>
      </c>
    </row>
    <row r="51" spans="1:24" s="12" customFormat="1" ht="18">
      <c r="A51" s="59"/>
      <c r="B51" s="77"/>
      <c r="C51" s="77"/>
      <c r="D51" s="77"/>
      <c r="E51" s="39" t="s">
        <v>86</v>
      </c>
      <c r="F51" s="13">
        <f t="shared" ref="F51:F54" si="15">H51+J51+L51</f>
        <v>7096.18</v>
      </c>
      <c r="G51" s="13">
        <v>3940</v>
      </c>
      <c r="H51" s="20">
        <v>0</v>
      </c>
      <c r="I51" s="20">
        <v>0</v>
      </c>
      <c r="J51" s="13">
        <v>3940</v>
      </c>
      <c r="K51" s="13">
        <v>3940</v>
      </c>
      <c r="L51" s="13">
        <v>3156.18</v>
      </c>
      <c r="M51" s="13">
        <v>3156.18</v>
      </c>
      <c r="N51" s="13">
        <f t="shared" si="11"/>
        <v>0</v>
      </c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s="12" customFormat="1" ht="18">
      <c r="A52" s="59"/>
      <c r="B52" s="77"/>
      <c r="C52" s="77"/>
      <c r="D52" s="77"/>
      <c r="E52" s="39" t="s">
        <v>47</v>
      </c>
      <c r="F52" s="13">
        <f t="shared" si="15"/>
        <v>204080.82</v>
      </c>
      <c r="G52" s="13">
        <v>102040</v>
      </c>
      <c r="H52" s="20">
        <v>0</v>
      </c>
      <c r="I52" s="20">
        <v>0</v>
      </c>
      <c r="J52" s="13">
        <v>102040</v>
      </c>
      <c r="K52" s="13">
        <v>102040</v>
      </c>
      <c r="L52" s="13">
        <v>102040.82</v>
      </c>
      <c r="M52" s="13">
        <v>102040.82</v>
      </c>
      <c r="N52" s="13">
        <f t="shared" si="11"/>
        <v>0</v>
      </c>
      <c r="O52" s="59"/>
      <c r="P52" s="59"/>
      <c r="Q52" s="59"/>
      <c r="R52" s="59"/>
      <c r="S52" s="59"/>
      <c r="T52" s="59"/>
      <c r="U52" s="59"/>
      <c r="V52" s="59"/>
      <c r="W52" s="59"/>
      <c r="X52" s="59"/>
    </row>
    <row r="53" spans="1:24" s="12" customFormat="1" ht="18">
      <c r="A53" s="59"/>
      <c r="B53" s="77"/>
      <c r="C53" s="77"/>
      <c r="D53" s="77"/>
      <c r="E53" s="39" t="s">
        <v>51</v>
      </c>
      <c r="F53" s="13">
        <f t="shared" si="15"/>
        <v>0</v>
      </c>
      <c r="G53" s="13">
        <v>0</v>
      </c>
      <c r="H53" s="20">
        <v>0</v>
      </c>
      <c r="I53" s="20">
        <v>0</v>
      </c>
      <c r="J53" s="13">
        <v>0</v>
      </c>
      <c r="K53" s="13">
        <v>0</v>
      </c>
      <c r="L53" s="13">
        <v>0</v>
      </c>
      <c r="M53" s="13">
        <v>0</v>
      </c>
      <c r="N53" s="13">
        <f t="shared" si="11"/>
        <v>0</v>
      </c>
      <c r="O53" s="59"/>
      <c r="P53" s="59"/>
      <c r="Q53" s="59"/>
      <c r="R53" s="59"/>
      <c r="S53" s="59"/>
      <c r="T53" s="59"/>
      <c r="U53" s="59"/>
      <c r="V53" s="59"/>
      <c r="W53" s="59"/>
      <c r="X53" s="59"/>
    </row>
    <row r="54" spans="1:24" s="12" customFormat="1" ht="18">
      <c r="A54" s="59"/>
      <c r="B54" s="77"/>
      <c r="C54" s="77"/>
      <c r="D54" s="77"/>
      <c r="E54" s="39" t="s">
        <v>84</v>
      </c>
      <c r="F54" s="13">
        <f t="shared" si="15"/>
        <v>0</v>
      </c>
      <c r="G54" s="13">
        <v>0</v>
      </c>
      <c r="H54" s="20">
        <v>0</v>
      </c>
      <c r="I54" s="20">
        <v>0</v>
      </c>
      <c r="J54" s="13">
        <v>0</v>
      </c>
      <c r="K54" s="13">
        <v>0</v>
      </c>
      <c r="L54" s="13">
        <v>0</v>
      </c>
      <c r="M54" s="13">
        <v>0</v>
      </c>
      <c r="N54" s="13">
        <f t="shared" si="11"/>
        <v>0</v>
      </c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s="12" customFormat="1" ht="36" customHeight="1">
      <c r="A55" s="61"/>
      <c r="B55" s="61" t="s">
        <v>101</v>
      </c>
      <c r="C55" s="61">
        <v>503</v>
      </c>
      <c r="D55" s="61" t="s">
        <v>104</v>
      </c>
      <c r="E55" s="39" t="s">
        <v>21</v>
      </c>
      <c r="F55" s="13">
        <f>H55+J55+L55</f>
        <v>211177</v>
      </c>
      <c r="G55" s="13">
        <f>I55+K55+M55</f>
        <v>211177</v>
      </c>
      <c r="H55" s="20">
        <v>0</v>
      </c>
      <c r="I55" s="20">
        <v>0</v>
      </c>
      <c r="J55" s="13">
        <f t="shared" ref="J55:M55" si="16">SUM(J56:J59)</f>
        <v>105980</v>
      </c>
      <c r="K55" s="13">
        <f t="shared" si="16"/>
        <v>105980</v>
      </c>
      <c r="L55" s="13">
        <f t="shared" si="16"/>
        <v>105197</v>
      </c>
      <c r="M55" s="13">
        <f t="shared" si="16"/>
        <v>105197</v>
      </c>
      <c r="N55" s="13">
        <f t="shared" si="11"/>
        <v>0</v>
      </c>
      <c r="O55" s="77" t="s">
        <v>126</v>
      </c>
      <c r="P55" s="61" t="s">
        <v>63</v>
      </c>
      <c r="Q55" s="75">
        <v>0.03</v>
      </c>
      <c r="R55" s="75">
        <v>0.03</v>
      </c>
      <c r="S55" s="75"/>
      <c r="T55" s="75"/>
      <c r="U55" s="75">
        <v>0.03</v>
      </c>
      <c r="V55" s="75">
        <v>0.03</v>
      </c>
      <c r="W55" s="75">
        <v>0.03</v>
      </c>
      <c r="X55" s="75">
        <v>0.03</v>
      </c>
    </row>
    <row r="56" spans="1:24" s="12" customFormat="1" ht="18">
      <c r="A56" s="61"/>
      <c r="B56" s="61"/>
      <c r="C56" s="61"/>
      <c r="D56" s="61"/>
      <c r="E56" s="39" t="s">
        <v>86</v>
      </c>
      <c r="F56" s="13">
        <f t="shared" ref="F56:F59" si="17">H56+J56+L56</f>
        <v>7096.18</v>
      </c>
      <c r="G56" s="13">
        <f t="shared" ref="G56:G59" si="18">I56+K56+M56</f>
        <v>7096.18</v>
      </c>
      <c r="H56" s="20">
        <v>0</v>
      </c>
      <c r="I56" s="20">
        <v>0</v>
      </c>
      <c r="J56" s="13">
        <v>3940</v>
      </c>
      <c r="K56" s="13">
        <v>3940</v>
      </c>
      <c r="L56" s="13">
        <v>3156.18</v>
      </c>
      <c r="M56" s="13">
        <v>3156.18</v>
      </c>
      <c r="N56" s="13">
        <f t="shared" si="11"/>
        <v>0</v>
      </c>
      <c r="O56" s="78"/>
      <c r="P56" s="76"/>
      <c r="Q56" s="76"/>
      <c r="R56" s="76"/>
      <c r="S56" s="76"/>
      <c r="T56" s="76"/>
      <c r="U56" s="76"/>
      <c r="V56" s="76"/>
      <c r="W56" s="76"/>
      <c r="X56" s="76"/>
    </row>
    <row r="57" spans="1:24" s="12" customFormat="1" ht="207.75" customHeight="1">
      <c r="A57" s="61"/>
      <c r="B57" s="61"/>
      <c r="C57" s="61"/>
      <c r="D57" s="61"/>
      <c r="E57" s="39" t="s">
        <v>47</v>
      </c>
      <c r="F57" s="13">
        <f t="shared" si="17"/>
        <v>204080.82</v>
      </c>
      <c r="G57" s="13">
        <f t="shared" si="18"/>
        <v>204080.82</v>
      </c>
      <c r="H57" s="20">
        <v>0</v>
      </c>
      <c r="I57" s="20">
        <v>0</v>
      </c>
      <c r="J57" s="13">
        <v>102040</v>
      </c>
      <c r="K57" s="13">
        <v>102040</v>
      </c>
      <c r="L57" s="13">
        <v>102040.82</v>
      </c>
      <c r="M57" s="13">
        <v>102040.82</v>
      </c>
      <c r="N57" s="13">
        <f t="shared" si="11"/>
        <v>0</v>
      </c>
      <c r="O57" s="78"/>
      <c r="P57" s="76"/>
      <c r="Q57" s="76"/>
      <c r="R57" s="76"/>
      <c r="S57" s="76"/>
      <c r="T57" s="76"/>
      <c r="U57" s="76"/>
      <c r="V57" s="76"/>
      <c r="W57" s="76"/>
      <c r="X57" s="76"/>
    </row>
    <row r="58" spans="1:24" s="12" customFormat="1" ht="18.5">
      <c r="A58" s="61"/>
      <c r="B58" s="61"/>
      <c r="C58" s="61"/>
      <c r="D58" s="61"/>
      <c r="E58" s="39" t="s">
        <v>51</v>
      </c>
      <c r="F58" s="13">
        <f t="shared" si="17"/>
        <v>0</v>
      </c>
      <c r="G58" s="13">
        <f t="shared" si="18"/>
        <v>0</v>
      </c>
      <c r="H58" s="20">
        <v>0</v>
      </c>
      <c r="I58" s="20">
        <v>0</v>
      </c>
      <c r="J58" s="13">
        <v>0</v>
      </c>
      <c r="K58" s="13">
        <v>0</v>
      </c>
      <c r="L58" s="13">
        <v>0</v>
      </c>
      <c r="M58" s="13">
        <v>0</v>
      </c>
      <c r="N58" s="13">
        <f t="shared" si="11"/>
        <v>0</v>
      </c>
      <c r="O58" s="39"/>
      <c r="P58" s="39"/>
      <c r="Q58" s="39"/>
      <c r="R58" s="39"/>
      <c r="S58" s="39"/>
      <c r="T58" s="39"/>
      <c r="U58" s="30"/>
      <c r="V58" s="30"/>
      <c r="W58" s="30"/>
      <c r="X58" s="46"/>
    </row>
    <row r="59" spans="1:24" s="12" customFormat="1" ht="51.75" customHeight="1">
      <c r="A59" s="61"/>
      <c r="B59" s="61"/>
      <c r="C59" s="61"/>
      <c r="D59" s="61"/>
      <c r="E59" s="39" t="s">
        <v>84</v>
      </c>
      <c r="F59" s="13">
        <f t="shared" si="17"/>
        <v>0</v>
      </c>
      <c r="G59" s="13">
        <f t="shared" si="18"/>
        <v>0</v>
      </c>
      <c r="H59" s="20">
        <v>0</v>
      </c>
      <c r="I59" s="20">
        <v>0</v>
      </c>
      <c r="J59" s="13">
        <v>0</v>
      </c>
      <c r="K59" s="13">
        <v>0</v>
      </c>
      <c r="L59" s="13">
        <v>0</v>
      </c>
      <c r="M59" s="13">
        <v>0</v>
      </c>
      <c r="N59" s="13">
        <f t="shared" si="11"/>
        <v>0</v>
      </c>
      <c r="O59" s="39"/>
      <c r="P59" s="39"/>
      <c r="Q59" s="39"/>
      <c r="R59" s="39"/>
      <c r="S59" s="39"/>
      <c r="T59" s="39"/>
      <c r="U59" s="30"/>
      <c r="V59" s="30"/>
      <c r="W59" s="30"/>
      <c r="X59" s="46"/>
    </row>
    <row r="60" spans="1:24" s="12" customFormat="1" ht="21.75" customHeight="1">
      <c r="A60" s="39"/>
      <c r="B60" s="59" t="s">
        <v>113</v>
      </c>
      <c r="C60" s="59"/>
      <c r="D60" s="59"/>
      <c r="E60" s="39" t="s">
        <v>21</v>
      </c>
      <c r="F60" s="13">
        <f>SUM(F61:F64)</f>
        <v>9654530</v>
      </c>
      <c r="G60" s="13">
        <f t="shared" ref="G60" si="19">SUM(G61:G64)</f>
        <v>9654530</v>
      </c>
      <c r="H60" s="20">
        <v>0</v>
      </c>
      <c r="I60" s="20">
        <v>0</v>
      </c>
      <c r="J60" s="13">
        <f t="shared" ref="J60:M60" si="20">SUM(J61:J64)</f>
        <v>9654530</v>
      </c>
      <c r="K60" s="13">
        <f t="shared" si="20"/>
        <v>9654530</v>
      </c>
      <c r="L60" s="13">
        <f t="shared" si="20"/>
        <v>0</v>
      </c>
      <c r="M60" s="13">
        <f t="shared" si="20"/>
        <v>0</v>
      </c>
      <c r="N60" s="13">
        <f t="shared" ref="N60:N64" si="21">J60-K60</f>
        <v>0</v>
      </c>
      <c r="O60" s="59" t="s">
        <v>22</v>
      </c>
      <c r="P60" s="59" t="s">
        <v>22</v>
      </c>
      <c r="Q60" s="59" t="s">
        <v>22</v>
      </c>
      <c r="R60" s="59" t="s">
        <v>22</v>
      </c>
      <c r="S60" s="59" t="s">
        <v>22</v>
      </c>
      <c r="T60" s="59" t="s">
        <v>22</v>
      </c>
      <c r="U60" s="59" t="s">
        <v>22</v>
      </c>
      <c r="V60" s="59" t="s">
        <v>22</v>
      </c>
      <c r="W60" s="59" t="s">
        <v>22</v>
      </c>
      <c r="X60" s="59" t="s">
        <v>22</v>
      </c>
    </row>
    <row r="61" spans="1:24" s="12" customFormat="1" ht="21.75" customHeight="1">
      <c r="A61" s="39"/>
      <c r="B61" s="59"/>
      <c r="C61" s="59"/>
      <c r="D61" s="59"/>
      <c r="E61" s="39" t="s">
        <v>86</v>
      </c>
      <c r="F61" s="13">
        <v>96545.3</v>
      </c>
      <c r="G61" s="13">
        <v>96545.3</v>
      </c>
      <c r="H61" s="20">
        <v>0</v>
      </c>
      <c r="I61" s="20">
        <v>0</v>
      </c>
      <c r="J61" s="13">
        <v>96545.3</v>
      </c>
      <c r="K61" s="13">
        <v>96545.3</v>
      </c>
      <c r="L61" s="13">
        <v>0</v>
      </c>
      <c r="M61" s="13">
        <v>0</v>
      </c>
      <c r="N61" s="13">
        <f t="shared" si="21"/>
        <v>0</v>
      </c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s="12" customFormat="1" ht="20.25" customHeight="1">
      <c r="A62" s="39"/>
      <c r="B62" s="59"/>
      <c r="C62" s="59"/>
      <c r="D62" s="59"/>
      <c r="E62" s="39" t="s">
        <v>47</v>
      </c>
      <c r="F62" s="13">
        <v>9557984.6999999993</v>
      </c>
      <c r="G62" s="13">
        <v>9557984.6999999993</v>
      </c>
      <c r="H62" s="20">
        <v>0</v>
      </c>
      <c r="I62" s="20">
        <v>0</v>
      </c>
      <c r="J62" s="13">
        <v>9557984.6999999993</v>
      </c>
      <c r="K62" s="13">
        <v>9557984.6999999993</v>
      </c>
      <c r="L62" s="13">
        <v>0</v>
      </c>
      <c r="M62" s="13">
        <v>0</v>
      </c>
      <c r="N62" s="13">
        <f t="shared" si="21"/>
        <v>0</v>
      </c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s="12" customFormat="1" ht="24.75" customHeight="1">
      <c r="A63" s="39"/>
      <c r="B63" s="59"/>
      <c r="C63" s="59"/>
      <c r="D63" s="59"/>
      <c r="E63" s="39" t="s">
        <v>51</v>
      </c>
      <c r="F63" s="13">
        <v>0</v>
      </c>
      <c r="G63" s="13">
        <v>0</v>
      </c>
      <c r="H63" s="20">
        <v>0</v>
      </c>
      <c r="I63" s="20">
        <v>0</v>
      </c>
      <c r="J63" s="13">
        <v>0</v>
      </c>
      <c r="K63" s="13">
        <v>0</v>
      </c>
      <c r="L63" s="13">
        <v>0</v>
      </c>
      <c r="M63" s="13">
        <v>0</v>
      </c>
      <c r="N63" s="13">
        <f t="shared" si="21"/>
        <v>0</v>
      </c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s="12" customFormat="1" ht="21.75" customHeight="1">
      <c r="A64" s="39"/>
      <c r="B64" s="59"/>
      <c r="C64" s="59"/>
      <c r="D64" s="59"/>
      <c r="E64" s="39" t="s">
        <v>84</v>
      </c>
      <c r="F64" s="13">
        <v>0</v>
      </c>
      <c r="G64" s="13">
        <v>0</v>
      </c>
      <c r="H64" s="20">
        <v>0</v>
      </c>
      <c r="I64" s="20">
        <v>0</v>
      </c>
      <c r="J64" s="13">
        <v>0</v>
      </c>
      <c r="K64" s="13">
        <v>0</v>
      </c>
      <c r="L64" s="13">
        <v>0</v>
      </c>
      <c r="M64" s="13">
        <v>0</v>
      </c>
      <c r="N64" s="13">
        <f t="shared" si="21"/>
        <v>0</v>
      </c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s="12" customFormat="1" ht="20.25" customHeight="1">
      <c r="A65" s="39"/>
      <c r="B65" s="59"/>
      <c r="C65" s="59"/>
      <c r="D65" s="59"/>
      <c r="E65" s="39"/>
      <c r="F65" s="13"/>
      <c r="G65" s="13"/>
      <c r="H65" s="20"/>
      <c r="I65" s="20"/>
      <c r="J65" s="13"/>
      <c r="K65" s="13"/>
      <c r="L65" s="13"/>
      <c r="M65" s="13"/>
      <c r="N65" s="13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s="12" customFormat="1" ht="36">
      <c r="A66" s="59"/>
      <c r="B66" s="77" t="s">
        <v>105</v>
      </c>
      <c r="C66" s="77"/>
      <c r="D66" s="77"/>
      <c r="E66" s="39" t="s">
        <v>21</v>
      </c>
      <c r="F66" s="13">
        <f>SUM(F67:F70)</f>
        <v>9654530</v>
      </c>
      <c r="G66" s="13">
        <f t="shared" ref="G66" si="22">SUM(G67:G70)</f>
        <v>9654530</v>
      </c>
      <c r="H66" s="20">
        <v>0</v>
      </c>
      <c r="I66" s="20">
        <v>0</v>
      </c>
      <c r="J66" s="13">
        <f t="shared" ref="J66:M66" si="23">SUM(J67:J70)</f>
        <v>9654530</v>
      </c>
      <c r="K66" s="13">
        <f t="shared" si="23"/>
        <v>9654530</v>
      </c>
      <c r="L66" s="13">
        <f t="shared" si="23"/>
        <v>0</v>
      </c>
      <c r="M66" s="13">
        <f t="shared" si="23"/>
        <v>0</v>
      </c>
      <c r="N66" s="13">
        <f t="shared" si="11"/>
        <v>0</v>
      </c>
      <c r="O66" s="59" t="s">
        <v>22</v>
      </c>
      <c r="P66" s="59" t="s">
        <v>22</v>
      </c>
      <c r="Q66" s="59" t="s">
        <v>22</v>
      </c>
      <c r="R66" s="59" t="s">
        <v>22</v>
      </c>
      <c r="S66" s="59" t="s">
        <v>22</v>
      </c>
      <c r="T66" s="59" t="s">
        <v>22</v>
      </c>
      <c r="U66" s="59" t="s">
        <v>22</v>
      </c>
      <c r="V66" s="59" t="s">
        <v>22</v>
      </c>
      <c r="W66" s="59" t="s">
        <v>22</v>
      </c>
      <c r="X66" s="59" t="s">
        <v>22</v>
      </c>
    </row>
    <row r="67" spans="1:24" s="12" customFormat="1" ht="18">
      <c r="A67" s="59"/>
      <c r="B67" s="77"/>
      <c r="C67" s="77"/>
      <c r="D67" s="77"/>
      <c r="E67" s="39" t="s">
        <v>86</v>
      </c>
      <c r="F67" s="13">
        <v>96545.3</v>
      </c>
      <c r="G67" s="13">
        <v>96545.3</v>
      </c>
      <c r="H67" s="20">
        <v>0</v>
      </c>
      <c r="I67" s="20">
        <v>0</v>
      </c>
      <c r="J67" s="13">
        <v>96545.3</v>
      </c>
      <c r="K67" s="13">
        <v>96545.3</v>
      </c>
      <c r="L67" s="13">
        <v>0</v>
      </c>
      <c r="M67" s="13">
        <v>0</v>
      </c>
      <c r="N67" s="13">
        <f t="shared" si="11"/>
        <v>0</v>
      </c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s="12" customFormat="1" ht="18">
      <c r="A68" s="59"/>
      <c r="B68" s="77"/>
      <c r="C68" s="77"/>
      <c r="D68" s="77"/>
      <c r="E68" s="39" t="s">
        <v>47</v>
      </c>
      <c r="F68" s="13">
        <v>9557984.6999999993</v>
      </c>
      <c r="G68" s="13">
        <v>9557984.6999999993</v>
      </c>
      <c r="H68" s="20">
        <v>0</v>
      </c>
      <c r="I68" s="20">
        <v>0</v>
      </c>
      <c r="J68" s="13">
        <v>9557984.6999999993</v>
      </c>
      <c r="K68" s="13">
        <v>9557984.6999999993</v>
      </c>
      <c r="L68" s="13">
        <v>0</v>
      </c>
      <c r="M68" s="13">
        <v>0</v>
      </c>
      <c r="N68" s="13">
        <f t="shared" si="11"/>
        <v>0</v>
      </c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s="12" customFormat="1" ht="18">
      <c r="A69" s="59"/>
      <c r="B69" s="77"/>
      <c r="C69" s="77"/>
      <c r="D69" s="77"/>
      <c r="E69" s="39" t="s">
        <v>51</v>
      </c>
      <c r="F69" s="13">
        <v>0</v>
      </c>
      <c r="G69" s="13">
        <v>0</v>
      </c>
      <c r="H69" s="20">
        <v>0</v>
      </c>
      <c r="I69" s="20">
        <v>0</v>
      </c>
      <c r="J69" s="13">
        <v>0</v>
      </c>
      <c r="K69" s="13">
        <v>0</v>
      </c>
      <c r="L69" s="13">
        <v>0</v>
      </c>
      <c r="M69" s="13">
        <v>0</v>
      </c>
      <c r="N69" s="13">
        <f t="shared" si="11"/>
        <v>0</v>
      </c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s="12" customFormat="1" ht="18">
      <c r="A70" s="59"/>
      <c r="B70" s="77"/>
      <c r="C70" s="77"/>
      <c r="D70" s="77"/>
      <c r="E70" s="39" t="s">
        <v>84</v>
      </c>
      <c r="F70" s="13">
        <v>0</v>
      </c>
      <c r="G70" s="13">
        <v>0</v>
      </c>
      <c r="H70" s="20">
        <v>0</v>
      </c>
      <c r="I70" s="20">
        <v>0</v>
      </c>
      <c r="J70" s="13">
        <v>0</v>
      </c>
      <c r="K70" s="13">
        <v>0</v>
      </c>
      <c r="L70" s="13">
        <v>0</v>
      </c>
      <c r="M70" s="13">
        <v>0</v>
      </c>
      <c r="N70" s="13">
        <f t="shared" si="11"/>
        <v>0</v>
      </c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s="12" customFormat="1" ht="36" customHeight="1">
      <c r="A71" s="61"/>
      <c r="B71" s="61" t="s">
        <v>106</v>
      </c>
      <c r="C71" s="61">
        <v>503</v>
      </c>
      <c r="D71" s="61" t="s">
        <v>110</v>
      </c>
      <c r="E71" s="39" t="s">
        <v>21</v>
      </c>
      <c r="F71" s="13">
        <f>SUM(F72:F75)</f>
        <v>9654530</v>
      </c>
      <c r="G71" s="13">
        <f t="shared" ref="G71" si="24">SUM(G72:G75)</f>
        <v>9654530</v>
      </c>
      <c r="H71" s="20">
        <v>0</v>
      </c>
      <c r="I71" s="20">
        <v>0</v>
      </c>
      <c r="J71" s="13">
        <f t="shared" ref="J71:M71" si="25">SUM(J72:J75)</f>
        <v>9654530</v>
      </c>
      <c r="K71" s="13">
        <f t="shared" si="25"/>
        <v>9654530</v>
      </c>
      <c r="L71" s="13">
        <f t="shared" si="25"/>
        <v>0</v>
      </c>
      <c r="M71" s="13">
        <f t="shared" si="25"/>
        <v>0</v>
      </c>
      <c r="N71" s="13">
        <f t="shared" si="11"/>
        <v>0</v>
      </c>
      <c r="O71" s="59" t="s">
        <v>109</v>
      </c>
      <c r="P71" s="100" t="s">
        <v>63</v>
      </c>
      <c r="Q71" s="103">
        <v>2.5000000000000001E-2</v>
      </c>
      <c r="R71" s="103">
        <v>2.5000000000000001E-2</v>
      </c>
      <c r="S71" s="103"/>
      <c r="T71" s="100"/>
      <c r="U71" s="103">
        <v>2.5000000000000001E-2</v>
      </c>
      <c r="V71" s="103">
        <v>2.5000000000000001E-2</v>
      </c>
      <c r="W71" s="103"/>
      <c r="X71" s="106"/>
    </row>
    <row r="72" spans="1:24" s="12" customFormat="1" ht="18">
      <c r="A72" s="61"/>
      <c r="B72" s="61"/>
      <c r="C72" s="61"/>
      <c r="D72" s="61"/>
      <c r="E72" s="39" t="s">
        <v>86</v>
      </c>
      <c r="F72" s="13">
        <v>96545.3</v>
      </c>
      <c r="G72" s="13">
        <v>96545.3</v>
      </c>
      <c r="H72" s="20">
        <v>0</v>
      </c>
      <c r="I72" s="20">
        <v>0</v>
      </c>
      <c r="J72" s="13">
        <v>96545.3</v>
      </c>
      <c r="K72" s="13">
        <v>96545.3</v>
      </c>
      <c r="L72" s="13">
        <v>0</v>
      </c>
      <c r="M72" s="13">
        <v>0</v>
      </c>
      <c r="N72" s="13">
        <f t="shared" si="11"/>
        <v>0</v>
      </c>
      <c r="O72" s="59"/>
      <c r="P72" s="101"/>
      <c r="Q72" s="104"/>
      <c r="R72" s="104"/>
      <c r="S72" s="104"/>
      <c r="T72" s="101"/>
      <c r="U72" s="104"/>
      <c r="V72" s="104"/>
      <c r="W72" s="104"/>
      <c r="X72" s="107"/>
    </row>
    <row r="73" spans="1:24" s="12" customFormat="1" ht="18">
      <c r="A73" s="61"/>
      <c r="B73" s="61"/>
      <c r="C73" s="61"/>
      <c r="D73" s="61"/>
      <c r="E73" s="39" t="s">
        <v>47</v>
      </c>
      <c r="F73" s="13">
        <v>9557984.6999999993</v>
      </c>
      <c r="G73" s="13">
        <v>9557984.6999999993</v>
      </c>
      <c r="H73" s="20">
        <v>0</v>
      </c>
      <c r="I73" s="20">
        <v>0</v>
      </c>
      <c r="J73" s="13">
        <v>9557984.6999999993</v>
      </c>
      <c r="K73" s="13">
        <v>9557984.6999999993</v>
      </c>
      <c r="L73" s="13">
        <v>0</v>
      </c>
      <c r="M73" s="13">
        <v>0</v>
      </c>
      <c r="N73" s="13">
        <f t="shared" si="11"/>
        <v>0</v>
      </c>
      <c r="O73" s="59"/>
      <c r="P73" s="101"/>
      <c r="Q73" s="104"/>
      <c r="R73" s="104"/>
      <c r="S73" s="104"/>
      <c r="T73" s="101"/>
      <c r="U73" s="104"/>
      <c r="V73" s="104"/>
      <c r="W73" s="104"/>
      <c r="X73" s="107"/>
    </row>
    <row r="74" spans="1:24" s="12" customFormat="1" ht="18">
      <c r="A74" s="61"/>
      <c r="B74" s="61"/>
      <c r="C74" s="61"/>
      <c r="D74" s="61"/>
      <c r="E74" s="39" t="s">
        <v>51</v>
      </c>
      <c r="F74" s="13">
        <v>0</v>
      </c>
      <c r="G74" s="13">
        <v>0</v>
      </c>
      <c r="H74" s="20">
        <v>0</v>
      </c>
      <c r="I74" s="20">
        <v>0</v>
      </c>
      <c r="J74" s="13">
        <v>0</v>
      </c>
      <c r="K74" s="13">
        <v>0</v>
      </c>
      <c r="L74" s="13">
        <v>0</v>
      </c>
      <c r="M74" s="13">
        <v>0</v>
      </c>
      <c r="N74" s="13">
        <f t="shared" si="11"/>
        <v>0</v>
      </c>
      <c r="O74" s="59"/>
      <c r="P74" s="101"/>
      <c r="Q74" s="104"/>
      <c r="R74" s="104"/>
      <c r="S74" s="104"/>
      <c r="T74" s="101"/>
      <c r="U74" s="104"/>
      <c r="V74" s="104"/>
      <c r="W74" s="104"/>
      <c r="X74" s="107"/>
    </row>
    <row r="75" spans="1:24" s="12" customFormat="1" ht="18">
      <c r="A75" s="61"/>
      <c r="B75" s="61"/>
      <c r="C75" s="61"/>
      <c r="D75" s="61"/>
      <c r="E75" s="39" t="s">
        <v>84</v>
      </c>
      <c r="F75" s="13">
        <v>0</v>
      </c>
      <c r="G75" s="13">
        <v>0</v>
      </c>
      <c r="H75" s="20">
        <v>0</v>
      </c>
      <c r="I75" s="20">
        <v>0</v>
      </c>
      <c r="J75" s="13">
        <v>0</v>
      </c>
      <c r="K75" s="13">
        <v>0</v>
      </c>
      <c r="L75" s="13">
        <v>0</v>
      </c>
      <c r="M75" s="13">
        <v>0</v>
      </c>
      <c r="N75" s="13">
        <f t="shared" si="11"/>
        <v>0</v>
      </c>
      <c r="O75" s="59"/>
      <c r="P75" s="102"/>
      <c r="Q75" s="105"/>
      <c r="R75" s="105"/>
      <c r="S75" s="105"/>
      <c r="T75" s="102"/>
      <c r="U75" s="105"/>
      <c r="V75" s="105"/>
      <c r="W75" s="105"/>
      <c r="X75" s="108"/>
    </row>
    <row r="76" spans="1:24" s="21" customFormat="1" ht="36">
      <c r="A76" s="61" t="s">
        <v>29</v>
      </c>
      <c r="B76" s="61"/>
      <c r="C76" s="59" t="s">
        <v>22</v>
      </c>
      <c r="D76" s="61"/>
      <c r="E76" s="39" t="s">
        <v>21</v>
      </c>
      <c r="F76" s="13">
        <f>F40+F55+F71</f>
        <v>81492351.859999999</v>
      </c>
      <c r="G76" s="13">
        <f>G40+G55+G71</f>
        <v>81492351.859999999</v>
      </c>
      <c r="H76" s="13">
        <f t="shared" ref="H76:I76" si="26">H35+H45</f>
        <v>20986082.73</v>
      </c>
      <c r="I76" s="13">
        <f t="shared" si="26"/>
        <v>20986082.73</v>
      </c>
      <c r="J76" s="13">
        <f>J35+J45+J60</f>
        <v>33731755.329999998</v>
      </c>
      <c r="K76" s="13">
        <f>K35+K45+K60</f>
        <v>33731755.329999998</v>
      </c>
      <c r="L76" s="13">
        <f t="shared" ref="L76:M76" si="27">L35+L45+L60</f>
        <v>26774513.800000001</v>
      </c>
      <c r="M76" s="13">
        <f t="shared" si="27"/>
        <v>26774513.800000001</v>
      </c>
      <c r="N76" s="13">
        <f t="shared" si="11"/>
        <v>0</v>
      </c>
      <c r="O76" s="62"/>
      <c r="P76" s="59" t="s">
        <v>22</v>
      </c>
      <c r="Q76" s="59" t="s">
        <v>22</v>
      </c>
      <c r="R76" s="59" t="s">
        <v>22</v>
      </c>
      <c r="S76" s="59" t="s">
        <v>22</v>
      </c>
      <c r="T76" s="59" t="s">
        <v>22</v>
      </c>
      <c r="U76" s="59" t="s">
        <v>22</v>
      </c>
      <c r="V76" s="59" t="s">
        <v>22</v>
      </c>
      <c r="W76" s="59" t="s">
        <v>22</v>
      </c>
      <c r="X76" s="59" t="s">
        <v>22</v>
      </c>
    </row>
    <row r="77" spans="1:24" s="21" customFormat="1" ht="18">
      <c r="A77" s="61"/>
      <c r="B77" s="61"/>
      <c r="C77" s="59"/>
      <c r="D77" s="61"/>
      <c r="E77" s="39" t="s">
        <v>86</v>
      </c>
      <c r="F77" s="13">
        <f t="shared" ref="F77:G79" si="28">H77+J77</f>
        <v>26353265.359999999</v>
      </c>
      <c r="G77" s="13">
        <f t="shared" si="28"/>
        <v>26353265.359999999</v>
      </c>
      <c r="H77" s="13">
        <f t="shared" ref="H77:I77" si="29">H36+H46</f>
        <v>14092812.73</v>
      </c>
      <c r="I77" s="13">
        <f t="shared" si="29"/>
        <v>14092812.73</v>
      </c>
      <c r="J77" s="13">
        <f>J36+J51+J61</f>
        <v>12260452.630000001</v>
      </c>
      <c r="K77" s="13">
        <f>K36+K51+K61</f>
        <v>12260452.630000001</v>
      </c>
      <c r="L77" s="13">
        <f t="shared" ref="L77:M77" si="30">L36+L51+L61</f>
        <v>12641728.67</v>
      </c>
      <c r="M77" s="13">
        <f t="shared" si="30"/>
        <v>12641728.67</v>
      </c>
      <c r="N77" s="13">
        <f t="shared" si="11"/>
        <v>0</v>
      </c>
      <c r="O77" s="62"/>
      <c r="P77" s="59"/>
      <c r="Q77" s="59"/>
      <c r="R77" s="59"/>
      <c r="S77" s="59"/>
      <c r="T77" s="59"/>
      <c r="U77" s="59"/>
      <c r="V77" s="59"/>
      <c r="W77" s="59"/>
      <c r="X77" s="59"/>
    </row>
    <row r="78" spans="1:24" s="21" customFormat="1" ht="18">
      <c r="A78" s="61"/>
      <c r="B78" s="61"/>
      <c r="C78" s="59"/>
      <c r="D78" s="61"/>
      <c r="E78" s="39" t="s">
        <v>47</v>
      </c>
      <c r="F78" s="13">
        <f t="shared" si="28"/>
        <v>28143072.699999999</v>
      </c>
      <c r="G78" s="13">
        <f t="shared" si="28"/>
        <v>28143072.699999999</v>
      </c>
      <c r="H78" s="13">
        <f t="shared" ref="H78:I78" si="31">H37+H47</f>
        <v>6887270</v>
      </c>
      <c r="I78" s="13">
        <f t="shared" si="31"/>
        <v>6887270</v>
      </c>
      <c r="J78" s="13">
        <f>J37+J47+J62</f>
        <v>21255802.699999999</v>
      </c>
      <c r="K78" s="13">
        <f>K37+K47+K62</f>
        <v>21255802.699999999</v>
      </c>
      <c r="L78" s="13">
        <f t="shared" ref="L78:M78" si="32">L37+L47+L62</f>
        <v>14120785.130000001</v>
      </c>
      <c r="M78" s="13">
        <f t="shared" si="32"/>
        <v>14120785.130000001</v>
      </c>
      <c r="N78" s="13">
        <f t="shared" si="11"/>
        <v>0</v>
      </c>
      <c r="O78" s="62"/>
      <c r="P78" s="59"/>
      <c r="Q78" s="59"/>
      <c r="R78" s="59"/>
      <c r="S78" s="59"/>
      <c r="T78" s="59"/>
      <c r="U78" s="59"/>
      <c r="V78" s="59"/>
      <c r="W78" s="59"/>
      <c r="X78" s="59"/>
    </row>
    <row r="79" spans="1:24" s="21" customFormat="1" ht="18">
      <c r="A79" s="61"/>
      <c r="B79" s="61"/>
      <c r="C79" s="59"/>
      <c r="D79" s="61"/>
      <c r="E79" s="39" t="s">
        <v>51</v>
      </c>
      <c r="F79" s="13">
        <f t="shared" si="28"/>
        <v>221500</v>
      </c>
      <c r="G79" s="13">
        <f t="shared" si="28"/>
        <v>221500</v>
      </c>
      <c r="H79" s="13">
        <f t="shared" ref="H79:I79" si="33">H38+H48</f>
        <v>6000</v>
      </c>
      <c r="I79" s="13">
        <f t="shared" si="33"/>
        <v>6000</v>
      </c>
      <c r="J79" s="13">
        <f>J38+J48+J63</f>
        <v>215500</v>
      </c>
      <c r="K79" s="13">
        <f>K38+K48+K63</f>
        <v>215500</v>
      </c>
      <c r="L79" s="13">
        <f t="shared" ref="L79:M79" si="34">L38+L48+L63</f>
        <v>12000</v>
      </c>
      <c r="M79" s="13">
        <f t="shared" si="34"/>
        <v>12000</v>
      </c>
      <c r="N79" s="13">
        <f t="shared" si="11"/>
        <v>0</v>
      </c>
      <c r="O79" s="62"/>
      <c r="P79" s="59"/>
      <c r="Q79" s="59"/>
      <c r="R79" s="59"/>
      <c r="S79" s="59"/>
      <c r="T79" s="59"/>
      <c r="U79" s="59"/>
      <c r="V79" s="59"/>
      <c r="W79" s="59"/>
      <c r="X79" s="59"/>
    </row>
    <row r="80" spans="1:24" s="21" customFormat="1" ht="18">
      <c r="A80" s="61"/>
      <c r="B80" s="61"/>
      <c r="C80" s="59"/>
      <c r="D80" s="61"/>
      <c r="E80" s="39" t="s">
        <v>84</v>
      </c>
      <c r="F80" s="13">
        <f t="shared" ref="F80" si="35">H80+J80</f>
        <v>0</v>
      </c>
      <c r="G80" s="13">
        <v>0</v>
      </c>
      <c r="H80" s="20">
        <v>0</v>
      </c>
      <c r="I80" s="20">
        <v>0</v>
      </c>
      <c r="J80" s="13">
        <v>0</v>
      </c>
      <c r="K80" s="13">
        <v>0</v>
      </c>
      <c r="L80" s="13"/>
      <c r="M80" s="13"/>
      <c r="N80" s="13">
        <f t="shared" si="11"/>
        <v>0</v>
      </c>
      <c r="O80" s="62"/>
      <c r="P80" s="59"/>
      <c r="Q80" s="59"/>
      <c r="R80" s="59"/>
      <c r="S80" s="59"/>
      <c r="T80" s="59"/>
      <c r="U80" s="59"/>
      <c r="V80" s="59"/>
      <c r="W80" s="59"/>
      <c r="X80" s="59"/>
    </row>
    <row r="81" spans="1:24" ht="24" customHeight="1">
      <c r="A81" s="99" t="s">
        <v>67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</row>
    <row r="82" spans="1:24" ht="24" customHeight="1">
      <c r="A82" s="99" t="s">
        <v>66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</row>
    <row r="83" spans="1:24" ht="37.15" customHeight="1">
      <c r="A83" s="60"/>
      <c r="B83" s="64" t="s">
        <v>65</v>
      </c>
      <c r="C83" s="64"/>
      <c r="D83" s="64"/>
      <c r="E83" s="32" t="s">
        <v>21</v>
      </c>
      <c r="F83" s="7">
        <f>F84+F85+F87+F86</f>
        <v>8658158.2699999996</v>
      </c>
      <c r="G83" s="7">
        <f>G84+G85+G87+G86</f>
        <v>8658158.2699999996</v>
      </c>
      <c r="H83" s="7">
        <f t="shared" ref="H83:M83" si="36">SUM(H84:H87)</f>
        <v>2494582.0499999998</v>
      </c>
      <c r="I83" s="7">
        <f t="shared" si="36"/>
        <v>2494582.0499999998</v>
      </c>
      <c r="J83" s="13">
        <f t="shared" si="36"/>
        <v>3124484.35</v>
      </c>
      <c r="K83" s="13">
        <f t="shared" si="36"/>
        <v>3124484.35</v>
      </c>
      <c r="L83" s="13">
        <f t="shared" si="36"/>
        <v>3039091.87</v>
      </c>
      <c r="M83" s="13">
        <f t="shared" si="36"/>
        <v>3039091.87</v>
      </c>
      <c r="N83" s="7">
        <f t="shared" ref="N83:N97" si="37">H83-I83</f>
        <v>0</v>
      </c>
      <c r="O83" s="60" t="s">
        <v>22</v>
      </c>
      <c r="P83" s="60" t="s">
        <v>22</v>
      </c>
      <c r="Q83" s="60" t="s">
        <v>22</v>
      </c>
      <c r="R83" s="60" t="s">
        <v>22</v>
      </c>
      <c r="S83" s="60" t="s">
        <v>22</v>
      </c>
      <c r="T83" s="60" t="s">
        <v>22</v>
      </c>
      <c r="U83" s="60" t="s">
        <v>22</v>
      </c>
      <c r="V83" s="60" t="s">
        <v>22</v>
      </c>
      <c r="W83" s="60" t="s">
        <v>22</v>
      </c>
      <c r="X83" s="60" t="s">
        <v>22</v>
      </c>
    </row>
    <row r="84" spans="1:24" ht="24" customHeight="1">
      <c r="A84" s="60"/>
      <c r="B84" s="64"/>
      <c r="C84" s="64"/>
      <c r="D84" s="64"/>
      <c r="E84" s="32" t="s">
        <v>86</v>
      </c>
      <c r="F84" s="7">
        <f>H84+J84+L84</f>
        <v>5938002.4500000002</v>
      </c>
      <c r="G84" s="7">
        <f>I84+K84+M84</f>
        <v>5938002.4500000002</v>
      </c>
      <c r="H84" s="7">
        <v>2036428.05</v>
      </c>
      <c r="I84" s="7">
        <v>2036428.05</v>
      </c>
      <c r="J84" s="13">
        <v>2003358.35</v>
      </c>
      <c r="K84" s="13">
        <v>2003358.35</v>
      </c>
      <c r="L84" s="13">
        <v>1898216.05</v>
      </c>
      <c r="M84" s="13">
        <v>1898216.05</v>
      </c>
      <c r="N84" s="7">
        <f t="shared" si="37"/>
        <v>0</v>
      </c>
      <c r="O84" s="60"/>
      <c r="P84" s="60"/>
      <c r="Q84" s="60"/>
      <c r="R84" s="60"/>
      <c r="S84" s="60"/>
      <c r="T84" s="60"/>
      <c r="U84" s="60"/>
      <c r="V84" s="60"/>
      <c r="W84" s="60"/>
      <c r="X84" s="60"/>
    </row>
    <row r="85" spans="1:24" ht="24" customHeight="1">
      <c r="A85" s="60"/>
      <c r="B85" s="64"/>
      <c r="C85" s="64"/>
      <c r="D85" s="64"/>
      <c r="E85" s="32" t="s">
        <v>47</v>
      </c>
      <c r="F85" s="7">
        <f t="shared" ref="F85:F87" si="38">H85+J85+L85</f>
        <v>2470155.8200000003</v>
      </c>
      <c r="G85" s="7">
        <f t="shared" ref="G85:G87" si="39">I85+K85+M85</f>
        <v>2470155.8200000003</v>
      </c>
      <c r="H85" s="7">
        <v>458154</v>
      </c>
      <c r="I85" s="7">
        <v>458154</v>
      </c>
      <c r="J85" s="13">
        <v>871126</v>
      </c>
      <c r="K85" s="13">
        <v>871126</v>
      </c>
      <c r="L85" s="13">
        <v>1140875.82</v>
      </c>
      <c r="M85" s="13">
        <v>1140875.82</v>
      </c>
      <c r="N85" s="7">
        <f t="shared" si="37"/>
        <v>0</v>
      </c>
      <c r="O85" s="60"/>
      <c r="P85" s="60"/>
      <c r="Q85" s="60"/>
      <c r="R85" s="60"/>
      <c r="S85" s="60"/>
      <c r="T85" s="60"/>
      <c r="U85" s="60"/>
      <c r="V85" s="60"/>
      <c r="W85" s="60"/>
      <c r="X85" s="60"/>
    </row>
    <row r="86" spans="1:24" ht="24" customHeight="1">
      <c r="A86" s="60"/>
      <c r="B86" s="64"/>
      <c r="C86" s="64"/>
      <c r="D86" s="64"/>
      <c r="E86" s="32" t="s">
        <v>51</v>
      </c>
      <c r="F86" s="7">
        <f t="shared" si="38"/>
        <v>250000</v>
      </c>
      <c r="G86" s="7">
        <f t="shared" si="39"/>
        <v>250000</v>
      </c>
      <c r="H86" s="7">
        <v>0</v>
      </c>
      <c r="I86" s="7">
        <v>0</v>
      </c>
      <c r="J86" s="13">
        <v>250000</v>
      </c>
      <c r="K86" s="13">
        <v>250000</v>
      </c>
      <c r="L86" s="13">
        <v>0</v>
      </c>
      <c r="M86" s="13">
        <v>0</v>
      </c>
      <c r="N86" s="7">
        <f t="shared" si="37"/>
        <v>0</v>
      </c>
      <c r="O86" s="60"/>
      <c r="P86" s="60"/>
      <c r="Q86" s="60"/>
      <c r="R86" s="60"/>
      <c r="S86" s="60"/>
      <c r="T86" s="60"/>
      <c r="U86" s="60"/>
      <c r="V86" s="60"/>
      <c r="W86" s="60"/>
      <c r="X86" s="60"/>
    </row>
    <row r="87" spans="1:24" ht="24.75" customHeight="1">
      <c r="A87" s="60"/>
      <c r="B87" s="64"/>
      <c r="C87" s="64"/>
      <c r="D87" s="64"/>
      <c r="E87" s="32" t="s">
        <v>84</v>
      </c>
      <c r="F87" s="7">
        <f t="shared" si="38"/>
        <v>0</v>
      </c>
      <c r="G87" s="7">
        <f t="shared" si="39"/>
        <v>0</v>
      </c>
      <c r="H87" s="7">
        <v>0</v>
      </c>
      <c r="I87" s="7">
        <v>0</v>
      </c>
      <c r="J87" s="13">
        <v>0</v>
      </c>
      <c r="K87" s="13">
        <v>0</v>
      </c>
      <c r="L87" s="13">
        <v>0</v>
      </c>
      <c r="M87" s="13">
        <v>0</v>
      </c>
      <c r="N87" s="7">
        <f t="shared" si="37"/>
        <v>0</v>
      </c>
      <c r="O87" s="60"/>
      <c r="P87" s="60"/>
      <c r="Q87" s="60"/>
      <c r="R87" s="60"/>
      <c r="S87" s="60"/>
      <c r="T87" s="60"/>
      <c r="U87" s="60"/>
      <c r="V87" s="60"/>
      <c r="W87" s="60"/>
      <c r="X87" s="60"/>
    </row>
    <row r="88" spans="1:24" ht="48" customHeight="1">
      <c r="A88" s="64"/>
      <c r="B88" s="64" t="s">
        <v>64</v>
      </c>
      <c r="C88" s="64">
        <v>503</v>
      </c>
      <c r="D88" s="64" t="s">
        <v>88</v>
      </c>
      <c r="E88" s="32" t="s">
        <v>21</v>
      </c>
      <c r="F88" s="7">
        <f>H88+J88+L88</f>
        <v>8658158.2699999996</v>
      </c>
      <c r="G88" s="7">
        <f>I88+K88+M88</f>
        <v>8658158.2699999996</v>
      </c>
      <c r="H88" s="7">
        <f>SUM(H89:H92)</f>
        <v>2494582.0499999998</v>
      </c>
      <c r="I88" s="7">
        <f>SUM(I89:I92)</f>
        <v>2494582.0499999998</v>
      </c>
      <c r="J88" s="13">
        <f t="shared" ref="J88:M88" si="40">SUM(J89:J92)</f>
        <v>3124484.35</v>
      </c>
      <c r="K88" s="13">
        <f t="shared" si="40"/>
        <v>3124484.35</v>
      </c>
      <c r="L88" s="13">
        <f t="shared" si="40"/>
        <v>3039091.87</v>
      </c>
      <c r="M88" s="13">
        <f t="shared" si="40"/>
        <v>3039091.87</v>
      </c>
      <c r="N88" s="7">
        <f t="shared" si="37"/>
        <v>0</v>
      </c>
      <c r="O88" s="9" t="s">
        <v>70</v>
      </c>
      <c r="P88" s="9" t="s">
        <v>72</v>
      </c>
      <c r="Q88" s="9">
        <v>30000</v>
      </c>
      <c r="R88" s="9">
        <v>30000</v>
      </c>
      <c r="S88" s="9">
        <v>10000</v>
      </c>
      <c r="T88" s="9">
        <v>10000</v>
      </c>
      <c r="U88" s="9">
        <v>10000</v>
      </c>
      <c r="V88" s="9">
        <v>10000</v>
      </c>
      <c r="W88" s="9">
        <v>10000</v>
      </c>
      <c r="X88" s="9">
        <v>10000</v>
      </c>
    </row>
    <row r="89" spans="1:24" ht="54" customHeight="1">
      <c r="A89" s="64"/>
      <c r="B89" s="64"/>
      <c r="C89" s="64"/>
      <c r="D89" s="64"/>
      <c r="E89" s="32" t="s">
        <v>86</v>
      </c>
      <c r="F89" s="7">
        <f t="shared" ref="F89:F92" si="41">H89+J89+L89</f>
        <v>5938002.4500000002</v>
      </c>
      <c r="G89" s="7">
        <f t="shared" ref="G89:G92" si="42">I89+K89+M89</f>
        <v>5938002.4500000002</v>
      </c>
      <c r="H89" s="7">
        <v>2036428.05</v>
      </c>
      <c r="I89" s="7">
        <v>2036428.05</v>
      </c>
      <c r="J89" s="13">
        <v>2003358.35</v>
      </c>
      <c r="K89" s="13">
        <v>2003358.35</v>
      </c>
      <c r="L89" s="13">
        <v>1898216.05</v>
      </c>
      <c r="M89" s="13">
        <v>1898216.05</v>
      </c>
      <c r="N89" s="7">
        <f t="shared" si="37"/>
        <v>0</v>
      </c>
      <c r="O89" s="9" t="s">
        <v>71</v>
      </c>
      <c r="P89" s="9" t="s">
        <v>72</v>
      </c>
      <c r="Q89" s="9">
        <v>1200</v>
      </c>
      <c r="R89" s="9">
        <v>1200</v>
      </c>
      <c r="S89" s="9">
        <v>400</v>
      </c>
      <c r="T89" s="9">
        <v>400</v>
      </c>
      <c r="U89" s="9">
        <v>400</v>
      </c>
      <c r="V89" s="9">
        <v>400</v>
      </c>
      <c r="W89" s="9">
        <v>400</v>
      </c>
      <c r="X89" s="9">
        <v>400</v>
      </c>
    </row>
    <row r="90" spans="1:24" ht="93" customHeight="1">
      <c r="A90" s="64"/>
      <c r="B90" s="64"/>
      <c r="C90" s="64"/>
      <c r="D90" s="64"/>
      <c r="E90" s="32" t="s">
        <v>47</v>
      </c>
      <c r="F90" s="7">
        <f t="shared" si="41"/>
        <v>2470155.8200000003</v>
      </c>
      <c r="G90" s="7">
        <f t="shared" si="42"/>
        <v>2470155.8200000003</v>
      </c>
      <c r="H90" s="7">
        <v>458154</v>
      </c>
      <c r="I90" s="7">
        <v>458154</v>
      </c>
      <c r="J90" s="13">
        <v>871126</v>
      </c>
      <c r="K90" s="13">
        <v>871126</v>
      </c>
      <c r="L90" s="13">
        <v>1140875.82</v>
      </c>
      <c r="M90" s="13">
        <v>1140875.82</v>
      </c>
      <c r="N90" s="7">
        <f t="shared" si="37"/>
        <v>0</v>
      </c>
      <c r="O90" s="9" t="s">
        <v>69</v>
      </c>
      <c r="P90" s="9" t="s">
        <v>63</v>
      </c>
      <c r="Q90" s="9">
        <v>100</v>
      </c>
      <c r="R90" s="9">
        <v>100</v>
      </c>
      <c r="S90" s="9">
        <v>100</v>
      </c>
      <c r="T90" s="9">
        <v>100</v>
      </c>
      <c r="U90" s="9">
        <v>100</v>
      </c>
      <c r="V90" s="9">
        <v>100</v>
      </c>
      <c r="W90" s="9">
        <v>100</v>
      </c>
      <c r="X90" s="9">
        <v>100</v>
      </c>
    </row>
    <row r="91" spans="1:24" ht="37.5" customHeight="1">
      <c r="A91" s="64"/>
      <c r="B91" s="64"/>
      <c r="C91" s="64"/>
      <c r="D91" s="64"/>
      <c r="E91" s="32" t="s">
        <v>51</v>
      </c>
      <c r="F91" s="7">
        <f t="shared" si="41"/>
        <v>250000</v>
      </c>
      <c r="G91" s="7">
        <f t="shared" si="42"/>
        <v>250000</v>
      </c>
      <c r="H91" s="7">
        <v>0</v>
      </c>
      <c r="I91" s="7">
        <v>0</v>
      </c>
      <c r="J91" s="13">
        <v>250000</v>
      </c>
      <c r="K91" s="13">
        <v>250000</v>
      </c>
      <c r="L91" s="13">
        <v>0</v>
      </c>
      <c r="M91" s="13">
        <v>0</v>
      </c>
      <c r="N91" s="7">
        <f t="shared" si="37"/>
        <v>0</v>
      </c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ht="42" customHeight="1">
      <c r="A92" s="64"/>
      <c r="B92" s="64"/>
      <c r="C92" s="64"/>
      <c r="D92" s="64"/>
      <c r="E92" s="32" t="s">
        <v>84</v>
      </c>
      <c r="F92" s="7">
        <f t="shared" si="41"/>
        <v>0</v>
      </c>
      <c r="G92" s="7">
        <f t="shared" si="42"/>
        <v>0</v>
      </c>
      <c r="H92" s="7">
        <v>0</v>
      </c>
      <c r="I92" s="7">
        <v>0</v>
      </c>
      <c r="J92" s="13">
        <v>0</v>
      </c>
      <c r="K92" s="13">
        <v>0</v>
      </c>
      <c r="L92" s="13">
        <v>0</v>
      </c>
      <c r="M92" s="13">
        <v>0</v>
      </c>
      <c r="N92" s="7">
        <f t="shared" si="37"/>
        <v>0</v>
      </c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ht="21.75" customHeight="1">
      <c r="A93" s="64" t="s">
        <v>30</v>
      </c>
      <c r="B93" s="64"/>
      <c r="C93" s="60" t="s">
        <v>22</v>
      </c>
      <c r="D93" s="64"/>
      <c r="E93" s="32" t="s">
        <v>21</v>
      </c>
      <c r="F93" s="7">
        <f>H93+J93+L93</f>
        <v>8658158.2699999996</v>
      </c>
      <c r="G93" s="7">
        <f>I93+K93+M93</f>
        <v>8658158.2699999996</v>
      </c>
      <c r="H93" s="7">
        <f>SUM(H94:H97)</f>
        <v>2494582.0499999998</v>
      </c>
      <c r="I93" s="7">
        <f>SUM(I94:I97)</f>
        <v>2494582.0499999998</v>
      </c>
      <c r="J93" s="13">
        <f t="shared" ref="J93:M93" si="43">SUM(J94:J97)</f>
        <v>3124484.35</v>
      </c>
      <c r="K93" s="13">
        <f t="shared" si="43"/>
        <v>3124484.35</v>
      </c>
      <c r="L93" s="13">
        <f t="shared" si="43"/>
        <v>3039091.87</v>
      </c>
      <c r="M93" s="13">
        <f t="shared" si="43"/>
        <v>3039091.87</v>
      </c>
      <c r="N93" s="7">
        <f t="shared" si="37"/>
        <v>0</v>
      </c>
      <c r="O93" s="60" t="s">
        <v>22</v>
      </c>
      <c r="P93" s="60" t="s">
        <v>22</v>
      </c>
      <c r="Q93" s="60" t="s">
        <v>22</v>
      </c>
      <c r="R93" s="60" t="s">
        <v>22</v>
      </c>
      <c r="S93" s="60" t="s">
        <v>22</v>
      </c>
      <c r="T93" s="60" t="s">
        <v>22</v>
      </c>
      <c r="U93" s="60" t="s">
        <v>22</v>
      </c>
      <c r="V93" s="60" t="s">
        <v>22</v>
      </c>
      <c r="W93" s="60" t="s">
        <v>22</v>
      </c>
      <c r="X93" s="60" t="s">
        <v>22</v>
      </c>
    </row>
    <row r="94" spans="1:24" ht="26.25" customHeight="1">
      <c r="A94" s="64"/>
      <c r="B94" s="64"/>
      <c r="C94" s="60"/>
      <c r="D94" s="64"/>
      <c r="E94" s="32" t="s">
        <v>86</v>
      </c>
      <c r="F94" s="7">
        <f t="shared" ref="F94:F97" si="44">H94+J94+L94</f>
        <v>5938002.4500000002</v>
      </c>
      <c r="G94" s="7">
        <f t="shared" ref="G94:G97" si="45">I94+K94+M94</f>
        <v>5938002.4500000002</v>
      </c>
      <c r="H94" s="7">
        <v>2036428.05</v>
      </c>
      <c r="I94" s="7">
        <v>2036428.05</v>
      </c>
      <c r="J94" s="13">
        <v>2003358.35</v>
      </c>
      <c r="K94" s="13">
        <v>2003358.35</v>
      </c>
      <c r="L94" s="13">
        <v>1898216.05</v>
      </c>
      <c r="M94" s="13">
        <v>1898216.05</v>
      </c>
      <c r="N94" s="7">
        <f t="shared" si="37"/>
        <v>0</v>
      </c>
      <c r="O94" s="60"/>
      <c r="P94" s="60"/>
      <c r="Q94" s="60"/>
      <c r="R94" s="60"/>
      <c r="S94" s="60"/>
      <c r="T94" s="60"/>
      <c r="U94" s="60"/>
      <c r="V94" s="60"/>
      <c r="W94" s="60"/>
      <c r="X94" s="60"/>
    </row>
    <row r="95" spans="1:24" ht="26.25" customHeight="1">
      <c r="A95" s="64"/>
      <c r="B95" s="64"/>
      <c r="C95" s="60"/>
      <c r="D95" s="64"/>
      <c r="E95" s="32" t="s">
        <v>47</v>
      </c>
      <c r="F95" s="7">
        <f t="shared" si="44"/>
        <v>2470155.8200000003</v>
      </c>
      <c r="G95" s="7">
        <f t="shared" si="45"/>
        <v>2470155.8200000003</v>
      </c>
      <c r="H95" s="7">
        <v>458154</v>
      </c>
      <c r="I95" s="7">
        <v>458154</v>
      </c>
      <c r="J95" s="13">
        <v>871126</v>
      </c>
      <c r="K95" s="13">
        <v>871126</v>
      </c>
      <c r="L95" s="13">
        <v>1140875.82</v>
      </c>
      <c r="M95" s="13">
        <v>1140875.82</v>
      </c>
      <c r="N95" s="7">
        <f t="shared" si="37"/>
        <v>0</v>
      </c>
      <c r="O95" s="60"/>
      <c r="P95" s="60"/>
      <c r="Q95" s="60"/>
      <c r="R95" s="60"/>
      <c r="S95" s="60"/>
      <c r="T95" s="60"/>
      <c r="U95" s="60"/>
      <c r="V95" s="60"/>
      <c r="W95" s="60"/>
      <c r="X95" s="60"/>
    </row>
    <row r="96" spans="1:24" ht="26.25" customHeight="1">
      <c r="A96" s="64"/>
      <c r="B96" s="64"/>
      <c r="C96" s="60"/>
      <c r="D96" s="64"/>
      <c r="E96" s="32" t="s">
        <v>51</v>
      </c>
      <c r="F96" s="7">
        <f t="shared" si="44"/>
        <v>250000</v>
      </c>
      <c r="G96" s="7">
        <f t="shared" si="45"/>
        <v>250000</v>
      </c>
      <c r="H96" s="7">
        <v>0</v>
      </c>
      <c r="I96" s="7">
        <v>0</v>
      </c>
      <c r="J96" s="13">
        <v>250000</v>
      </c>
      <c r="K96" s="13">
        <v>250000</v>
      </c>
      <c r="L96" s="13">
        <v>0</v>
      </c>
      <c r="M96" s="13">
        <v>0</v>
      </c>
      <c r="N96" s="7">
        <f t="shared" si="37"/>
        <v>0</v>
      </c>
      <c r="O96" s="60"/>
      <c r="P96" s="60"/>
      <c r="Q96" s="60"/>
      <c r="R96" s="60"/>
      <c r="S96" s="60"/>
      <c r="T96" s="60"/>
      <c r="U96" s="60"/>
      <c r="V96" s="60"/>
      <c r="W96" s="60"/>
      <c r="X96" s="60"/>
    </row>
    <row r="97" spans="1:24" ht="29.25" customHeight="1">
      <c r="A97" s="64"/>
      <c r="B97" s="64"/>
      <c r="C97" s="60"/>
      <c r="D97" s="64"/>
      <c r="E97" s="32" t="s">
        <v>84</v>
      </c>
      <c r="F97" s="7">
        <f t="shared" si="44"/>
        <v>0</v>
      </c>
      <c r="G97" s="7">
        <f t="shared" si="45"/>
        <v>0</v>
      </c>
      <c r="H97" s="7">
        <v>0</v>
      </c>
      <c r="I97" s="7">
        <v>0</v>
      </c>
      <c r="J97" s="13">
        <v>0</v>
      </c>
      <c r="K97" s="13">
        <v>0</v>
      </c>
      <c r="L97" s="13">
        <v>0</v>
      </c>
      <c r="M97" s="13">
        <v>0</v>
      </c>
      <c r="N97" s="7">
        <f t="shared" si="37"/>
        <v>0</v>
      </c>
      <c r="O97" s="60"/>
      <c r="P97" s="60"/>
      <c r="Q97" s="60"/>
      <c r="R97" s="60"/>
      <c r="S97" s="60"/>
      <c r="T97" s="60"/>
      <c r="U97" s="60"/>
      <c r="V97" s="60"/>
      <c r="W97" s="60"/>
      <c r="X97" s="60"/>
    </row>
    <row r="98" spans="1:24" ht="24" customHeight="1">
      <c r="A98" s="99" t="s">
        <v>31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</row>
    <row r="99" spans="1:24" ht="24" customHeight="1">
      <c r="A99" s="99" t="s">
        <v>32</v>
      </c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</row>
    <row r="100" spans="1:24" ht="40.9" customHeight="1">
      <c r="A100" s="60"/>
      <c r="B100" s="64" t="s">
        <v>33</v>
      </c>
      <c r="C100" s="64"/>
      <c r="D100" s="64"/>
      <c r="E100" s="32" t="s">
        <v>21</v>
      </c>
      <c r="F100" s="6">
        <f>H100+J100+L100</f>
        <v>38609033.200000003</v>
      </c>
      <c r="G100" s="6">
        <f>I100+K100+M100</f>
        <v>38609033.200000003</v>
      </c>
      <c r="H100" s="6">
        <f t="shared" ref="H100:M100" si="46">SUM(H101:H104)</f>
        <v>10867103.859999999</v>
      </c>
      <c r="I100" s="6">
        <f t="shared" si="46"/>
        <v>10867103.859999999</v>
      </c>
      <c r="J100" s="14">
        <f t="shared" si="46"/>
        <v>13149635.359999999</v>
      </c>
      <c r="K100" s="14">
        <f t="shared" si="46"/>
        <v>13149635.359999999</v>
      </c>
      <c r="L100" s="14">
        <f t="shared" si="46"/>
        <v>14592293.98</v>
      </c>
      <c r="M100" s="14">
        <f t="shared" si="46"/>
        <v>14592293.98</v>
      </c>
      <c r="N100" s="7">
        <f t="shared" ref="N100:N129" si="47">H100-I100</f>
        <v>0</v>
      </c>
      <c r="O100" s="60" t="s">
        <v>22</v>
      </c>
      <c r="P100" s="60" t="s">
        <v>22</v>
      </c>
      <c r="Q100" s="60" t="s">
        <v>22</v>
      </c>
      <c r="R100" s="60" t="s">
        <v>22</v>
      </c>
      <c r="S100" s="60" t="s">
        <v>22</v>
      </c>
      <c r="T100" s="60" t="s">
        <v>22</v>
      </c>
      <c r="U100" s="60" t="s">
        <v>22</v>
      </c>
      <c r="V100" s="60" t="s">
        <v>22</v>
      </c>
      <c r="W100" s="60" t="s">
        <v>22</v>
      </c>
      <c r="X100" s="60" t="s">
        <v>22</v>
      </c>
    </row>
    <row r="101" spans="1:24" ht="27.75" customHeight="1">
      <c r="A101" s="60"/>
      <c r="B101" s="64"/>
      <c r="C101" s="64"/>
      <c r="D101" s="64"/>
      <c r="E101" s="32" t="s">
        <v>86</v>
      </c>
      <c r="F101" s="6">
        <f t="shared" ref="F101:F104" si="48">H101+J101+L101</f>
        <v>27112650.629999999</v>
      </c>
      <c r="G101" s="6">
        <f t="shared" ref="G101:G104" si="49">I101+K101+M101</f>
        <v>27112650.629999999</v>
      </c>
      <c r="H101" s="6">
        <v>8727792.1099999994</v>
      </c>
      <c r="I101" s="6">
        <v>8727792.1099999994</v>
      </c>
      <c r="J101" s="14">
        <v>9105828.4100000001</v>
      </c>
      <c r="K101" s="14">
        <v>9105828.4100000001</v>
      </c>
      <c r="L101" s="14">
        <v>9279030.1099999994</v>
      </c>
      <c r="M101" s="14">
        <v>9279030.1099999994</v>
      </c>
      <c r="N101" s="7">
        <f t="shared" si="47"/>
        <v>0</v>
      </c>
      <c r="O101" s="60"/>
      <c r="P101" s="60"/>
      <c r="Q101" s="60"/>
      <c r="R101" s="60"/>
      <c r="S101" s="60"/>
      <c r="T101" s="60"/>
      <c r="U101" s="60"/>
      <c r="V101" s="60"/>
      <c r="W101" s="60"/>
      <c r="X101" s="60"/>
    </row>
    <row r="102" spans="1:24" ht="27.75" customHeight="1">
      <c r="A102" s="60"/>
      <c r="B102" s="64"/>
      <c r="C102" s="64"/>
      <c r="D102" s="64"/>
      <c r="E102" s="32" t="s">
        <v>47</v>
      </c>
      <c r="F102" s="6">
        <f t="shared" si="48"/>
        <v>11496382.57</v>
      </c>
      <c r="G102" s="6">
        <f t="shared" si="49"/>
        <v>11496382.57</v>
      </c>
      <c r="H102" s="7">
        <v>2139311.75</v>
      </c>
      <c r="I102" s="7">
        <v>2139311.75</v>
      </c>
      <c r="J102" s="13">
        <v>4043806.95</v>
      </c>
      <c r="K102" s="13">
        <v>4043806.95</v>
      </c>
      <c r="L102" s="13">
        <v>5313263.87</v>
      </c>
      <c r="M102" s="13">
        <v>5313263.87</v>
      </c>
      <c r="N102" s="7">
        <f t="shared" si="47"/>
        <v>0</v>
      </c>
      <c r="O102" s="60"/>
      <c r="P102" s="60"/>
      <c r="Q102" s="60"/>
      <c r="R102" s="60"/>
      <c r="S102" s="60"/>
      <c r="T102" s="60"/>
      <c r="U102" s="60"/>
      <c r="V102" s="60"/>
      <c r="W102" s="60"/>
      <c r="X102" s="60"/>
    </row>
    <row r="103" spans="1:24" ht="27.75" customHeight="1">
      <c r="A103" s="60"/>
      <c r="B103" s="64"/>
      <c r="C103" s="64"/>
      <c r="D103" s="64"/>
      <c r="E103" s="32" t="s">
        <v>51</v>
      </c>
      <c r="F103" s="7">
        <f t="shared" si="48"/>
        <v>0</v>
      </c>
      <c r="G103" s="7">
        <f t="shared" si="49"/>
        <v>0</v>
      </c>
      <c r="H103" s="7">
        <v>0</v>
      </c>
      <c r="I103" s="7">
        <v>0</v>
      </c>
      <c r="J103" s="13">
        <v>0</v>
      </c>
      <c r="K103" s="13">
        <v>0</v>
      </c>
      <c r="L103" s="13">
        <v>0</v>
      </c>
      <c r="M103" s="13">
        <v>0</v>
      </c>
      <c r="N103" s="7">
        <f t="shared" si="47"/>
        <v>0</v>
      </c>
      <c r="O103" s="60"/>
      <c r="P103" s="60"/>
      <c r="Q103" s="60"/>
      <c r="R103" s="60"/>
      <c r="S103" s="60"/>
      <c r="T103" s="60"/>
      <c r="U103" s="60"/>
      <c r="V103" s="60"/>
      <c r="W103" s="60"/>
      <c r="X103" s="60"/>
    </row>
    <row r="104" spans="1:24" ht="46.5" customHeight="1">
      <c r="A104" s="60"/>
      <c r="B104" s="64"/>
      <c r="C104" s="64"/>
      <c r="D104" s="64"/>
      <c r="E104" s="32" t="s">
        <v>84</v>
      </c>
      <c r="F104" s="7">
        <f t="shared" si="48"/>
        <v>0</v>
      </c>
      <c r="G104" s="7">
        <f t="shared" si="49"/>
        <v>0</v>
      </c>
      <c r="H104" s="7">
        <v>0</v>
      </c>
      <c r="I104" s="7">
        <v>0</v>
      </c>
      <c r="J104" s="13">
        <v>0</v>
      </c>
      <c r="K104" s="13">
        <v>0</v>
      </c>
      <c r="L104" s="13">
        <v>0</v>
      </c>
      <c r="M104" s="13">
        <v>0</v>
      </c>
      <c r="N104" s="7">
        <f t="shared" si="47"/>
        <v>0</v>
      </c>
      <c r="O104" s="60"/>
      <c r="P104" s="60"/>
      <c r="Q104" s="60"/>
      <c r="R104" s="60"/>
      <c r="S104" s="60"/>
      <c r="T104" s="60"/>
      <c r="U104" s="60"/>
      <c r="V104" s="60"/>
      <c r="W104" s="60"/>
      <c r="X104" s="60"/>
    </row>
    <row r="105" spans="1:24" ht="81.650000000000006" customHeight="1">
      <c r="A105" s="64"/>
      <c r="B105" s="64" t="s">
        <v>56</v>
      </c>
      <c r="C105" s="64">
        <v>503</v>
      </c>
      <c r="D105" s="64" t="s">
        <v>121</v>
      </c>
      <c r="E105" s="32" t="s">
        <v>21</v>
      </c>
      <c r="F105" s="6">
        <f>H105+J105+L105</f>
        <v>38609033.200000003</v>
      </c>
      <c r="G105" s="6">
        <f>I105+K105+M105</f>
        <v>38609033.200000003</v>
      </c>
      <c r="H105" s="6">
        <f>SUM(H106:H109)</f>
        <v>10867103.859999999</v>
      </c>
      <c r="I105" s="6">
        <f>SUM(I106:I109)</f>
        <v>10867103.859999999</v>
      </c>
      <c r="J105" s="14">
        <f t="shared" ref="J105:M105" si="50">SUM(J106:J109)</f>
        <v>13149635.359999999</v>
      </c>
      <c r="K105" s="14">
        <f t="shared" si="50"/>
        <v>13149635.359999999</v>
      </c>
      <c r="L105" s="14">
        <f t="shared" si="50"/>
        <v>14592293.98</v>
      </c>
      <c r="M105" s="14">
        <f t="shared" si="50"/>
        <v>14592293.98</v>
      </c>
      <c r="N105" s="7">
        <f t="shared" ref="N105:N119" si="51">H105-I105</f>
        <v>0</v>
      </c>
      <c r="O105" s="26" t="s">
        <v>73</v>
      </c>
      <c r="P105" s="9" t="s">
        <v>75</v>
      </c>
      <c r="Q105" s="9">
        <v>306000</v>
      </c>
      <c r="R105" s="9">
        <v>306000</v>
      </c>
      <c r="S105" s="9">
        <v>102000</v>
      </c>
      <c r="T105" s="9">
        <v>102000</v>
      </c>
      <c r="U105" s="9">
        <v>102000</v>
      </c>
      <c r="V105" s="9">
        <v>102000</v>
      </c>
      <c r="W105" s="9">
        <v>102000</v>
      </c>
      <c r="X105" s="9">
        <v>102000</v>
      </c>
    </row>
    <row r="106" spans="1:24" ht="107.25" customHeight="1">
      <c r="A106" s="64"/>
      <c r="B106" s="64"/>
      <c r="C106" s="64"/>
      <c r="D106" s="64"/>
      <c r="E106" s="32" t="s">
        <v>86</v>
      </c>
      <c r="F106" s="6">
        <f t="shared" ref="F106:F109" si="52">H106+J106+L106</f>
        <v>27112650.629999999</v>
      </c>
      <c r="G106" s="6">
        <f t="shared" ref="G106:G109" si="53">I106+K106+M106</f>
        <v>27112650.629999999</v>
      </c>
      <c r="H106" s="6">
        <v>8727792.1099999994</v>
      </c>
      <c r="I106" s="6">
        <v>8727792.1099999994</v>
      </c>
      <c r="J106" s="14">
        <v>9105828.4100000001</v>
      </c>
      <c r="K106" s="14">
        <v>9105828.4100000001</v>
      </c>
      <c r="L106" s="14">
        <v>9279030.1099999994</v>
      </c>
      <c r="M106" s="14">
        <v>9279030.1099999994</v>
      </c>
      <c r="N106" s="7">
        <f t="shared" si="51"/>
        <v>0</v>
      </c>
      <c r="O106" s="58" t="s">
        <v>127</v>
      </c>
      <c r="P106" s="9" t="s">
        <v>76</v>
      </c>
      <c r="Q106" s="9">
        <v>4000</v>
      </c>
      <c r="R106" s="9">
        <v>4000</v>
      </c>
      <c r="S106" s="9"/>
      <c r="T106" s="9"/>
      <c r="U106" s="9">
        <v>2000</v>
      </c>
      <c r="V106" s="9">
        <v>2000</v>
      </c>
      <c r="W106" s="9">
        <v>2000</v>
      </c>
      <c r="X106" s="9">
        <v>2000</v>
      </c>
    </row>
    <row r="107" spans="1:24" ht="69.75" customHeight="1">
      <c r="A107" s="64"/>
      <c r="B107" s="64"/>
      <c r="C107" s="64"/>
      <c r="D107" s="64"/>
      <c r="E107" s="32" t="s">
        <v>47</v>
      </c>
      <c r="F107" s="6">
        <f t="shared" si="52"/>
        <v>11496382.57</v>
      </c>
      <c r="G107" s="6">
        <f t="shared" si="53"/>
        <v>11496382.57</v>
      </c>
      <c r="H107" s="7">
        <v>2139311.75</v>
      </c>
      <c r="I107" s="7">
        <v>2139311.75</v>
      </c>
      <c r="J107" s="13">
        <v>4043806.95</v>
      </c>
      <c r="K107" s="13">
        <v>4043806.95</v>
      </c>
      <c r="L107" s="13">
        <v>5313263.87</v>
      </c>
      <c r="M107" s="13">
        <v>5313263.87</v>
      </c>
      <c r="N107" s="7">
        <f t="shared" si="51"/>
        <v>0</v>
      </c>
      <c r="O107" s="26" t="s">
        <v>74</v>
      </c>
      <c r="P107" s="9" t="s">
        <v>63</v>
      </c>
      <c r="Q107" s="28">
        <v>100</v>
      </c>
      <c r="R107" s="28">
        <v>100</v>
      </c>
      <c r="S107" s="28">
        <v>100</v>
      </c>
      <c r="T107" s="28">
        <v>100</v>
      </c>
      <c r="U107" s="28">
        <v>100</v>
      </c>
      <c r="V107" s="28">
        <v>100</v>
      </c>
      <c r="W107" s="28">
        <v>100</v>
      </c>
      <c r="X107" s="28">
        <v>100</v>
      </c>
    </row>
    <row r="108" spans="1:24" ht="51.75" customHeight="1">
      <c r="A108" s="64"/>
      <c r="B108" s="64"/>
      <c r="C108" s="64"/>
      <c r="D108" s="64"/>
      <c r="E108" s="32" t="s">
        <v>51</v>
      </c>
      <c r="F108" s="7">
        <f t="shared" si="52"/>
        <v>0</v>
      </c>
      <c r="G108" s="7">
        <f t="shared" si="53"/>
        <v>0</v>
      </c>
      <c r="H108" s="7">
        <v>0</v>
      </c>
      <c r="I108" s="7">
        <v>0</v>
      </c>
      <c r="J108" s="13">
        <v>0</v>
      </c>
      <c r="K108" s="13">
        <v>0</v>
      </c>
      <c r="L108" s="13">
        <v>0</v>
      </c>
      <c r="M108" s="13">
        <v>0</v>
      </c>
      <c r="N108" s="7">
        <f t="shared" si="51"/>
        <v>0</v>
      </c>
      <c r="O108" s="27" t="s">
        <v>115</v>
      </c>
      <c r="P108" s="32" t="s">
        <v>76</v>
      </c>
      <c r="Q108" s="32">
        <v>200000</v>
      </c>
      <c r="R108" s="32">
        <v>200000</v>
      </c>
      <c r="S108" s="32">
        <v>200000</v>
      </c>
      <c r="T108" s="32">
        <v>200000</v>
      </c>
      <c r="U108" s="32">
        <v>200000</v>
      </c>
      <c r="V108" s="32">
        <v>200000</v>
      </c>
      <c r="W108" s="32">
        <v>200000</v>
      </c>
      <c r="X108" s="32">
        <v>200000</v>
      </c>
    </row>
    <row r="109" spans="1:24" ht="108.75" customHeight="1">
      <c r="A109" s="64"/>
      <c r="B109" s="64"/>
      <c r="C109" s="64"/>
      <c r="D109" s="64"/>
      <c r="E109" s="32" t="s">
        <v>84</v>
      </c>
      <c r="F109" s="7">
        <f t="shared" si="52"/>
        <v>0</v>
      </c>
      <c r="G109" s="7">
        <f t="shared" si="53"/>
        <v>0</v>
      </c>
      <c r="H109" s="7">
        <v>0</v>
      </c>
      <c r="I109" s="7">
        <v>0</v>
      </c>
      <c r="J109" s="13">
        <v>0</v>
      </c>
      <c r="K109" s="13">
        <v>0</v>
      </c>
      <c r="L109" s="13">
        <v>0</v>
      </c>
      <c r="M109" s="13">
        <v>0</v>
      </c>
      <c r="N109" s="7">
        <f t="shared" si="51"/>
        <v>0</v>
      </c>
      <c r="O109" s="32" t="s">
        <v>116</v>
      </c>
      <c r="P109" s="32" t="s">
        <v>76</v>
      </c>
      <c r="Q109" s="32">
        <v>200</v>
      </c>
      <c r="R109" s="32">
        <v>200</v>
      </c>
      <c r="S109" s="32">
        <v>200</v>
      </c>
      <c r="T109" s="32">
        <v>200</v>
      </c>
      <c r="U109" s="32"/>
      <c r="V109" s="32"/>
      <c r="W109" s="32"/>
      <c r="X109" s="32"/>
    </row>
    <row r="110" spans="1:24" ht="48.75" customHeight="1">
      <c r="A110" s="32"/>
      <c r="B110" s="68" t="s">
        <v>98</v>
      </c>
      <c r="C110" s="68"/>
      <c r="D110" s="68"/>
      <c r="E110" s="32" t="s">
        <v>21</v>
      </c>
      <c r="F110" s="6">
        <f t="shared" ref="F110:M110" si="54">SUM(F111:F114)</f>
        <v>103030.3</v>
      </c>
      <c r="G110" s="6">
        <f t="shared" si="54"/>
        <v>103030.3</v>
      </c>
      <c r="H110" s="6">
        <f t="shared" si="54"/>
        <v>103030.3</v>
      </c>
      <c r="I110" s="6">
        <f t="shared" si="54"/>
        <v>103030.3</v>
      </c>
      <c r="J110" s="7">
        <f t="shared" si="54"/>
        <v>0</v>
      </c>
      <c r="K110" s="7">
        <f t="shared" si="54"/>
        <v>0</v>
      </c>
      <c r="L110" s="13">
        <f t="shared" si="54"/>
        <v>0</v>
      </c>
      <c r="M110" s="13">
        <f t="shared" si="54"/>
        <v>0</v>
      </c>
      <c r="N110" s="7">
        <f t="shared" si="51"/>
        <v>0</v>
      </c>
      <c r="O110" s="60" t="s">
        <v>22</v>
      </c>
      <c r="P110" s="60" t="s">
        <v>22</v>
      </c>
      <c r="Q110" s="60" t="s">
        <v>22</v>
      </c>
      <c r="R110" s="60" t="s">
        <v>22</v>
      </c>
      <c r="S110" s="60" t="s">
        <v>22</v>
      </c>
      <c r="T110" s="60" t="s">
        <v>22</v>
      </c>
      <c r="U110" s="60" t="s">
        <v>22</v>
      </c>
      <c r="V110" s="60" t="s">
        <v>22</v>
      </c>
      <c r="W110" s="60" t="s">
        <v>22</v>
      </c>
      <c r="X110" s="60" t="s">
        <v>22</v>
      </c>
    </row>
    <row r="111" spans="1:24" ht="18.649999999999999" customHeight="1">
      <c r="A111" s="32"/>
      <c r="B111" s="68"/>
      <c r="C111" s="68"/>
      <c r="D111" s="68"/>
      <c r="E111" s="32" t="s">
        <v>86</v>
      </c>
      <c r="F111" s="6">
        <v>1030.3</v>
      </c>
      <c r="G111" s="6">
        <v>1030.3</v>
      </c>
      <c r="H111" s="6">
        <v>1030.3</v>
      </c>
      <c r="I111" s="6">
        <v>1030.3</v>
      </c>
      <c r="J111" s="14">
        <v>0</v>
      </c>
      <c r="K111" s="14">
        <v>0</v>
      </c>
      <c r="L111" s="13">
        <v>0</v>
      </c>
      <c r="M111" s="13">
        <v>0</v>
      </c>
      <c r="N111" s="7">
        <f t="shared" si="51"/>
        <v>0</v>
      </c>
      <c r="O111" s="60"/>
      <c r="P111" s="60"/>
      <c r="Q111" s="60"/>
      <c r="R111" s="60"/>
      <c r="S111" s="60"/>
      <c r="T111" s="60"/>
      <c r="U111" s="60"/>
      <c r="V111" s="60"/>
      <c r="W111" s="60"/>
      <c r="X111" s="60"/>
    </row>
    <row r="112" spans="1:24" ht="21" customHeight="1">
      <c r="A112" s="32"/>
      <c r="B112" s="68"/>
      <c r="C112" s="68"/>
      <c r="D112" s="68"/>
      <c r="E112" s="32" t="s">
        <v>47</v>
      </c>
      <c r="F112" s="7">
        <v>102000</v>
      </c>
      <c r="G112" s="7">
        <v>102000</v>
      </c>
      <c r="H112" s="7">
        <v>102000</v>
      </c>
      <c r="I112" s="7">
        <v>102000</v>
      </c>
      <c r="J112" s="13">
        <v>0</v>
      </c>
      <c r="K112" s="13">
        <v>0</v>
      </c>
      <c r="L112" s="13">
        <v>0</v>
      </c>
      <c r="M112" s="13">
        <v>0</v>
      </c>
      <c r="N112" s="7">
        <f t="shared" si="51"/>
        <v>0</v>
      </c>
      <c r="O112" s="60"/>
      <c r="P112" s="60"/>
      <c r="Q112" s="60"/>
      <c r="R112" s="60"/>
      <c r="S112" s="60"/>
      <c r="T112" s="60"/>
      <c r="U112" s="60"/>
      <c r="V112" s="60"/>
      <c r="W112" s="60"/>
      <c r="X112" s="60"/>
    </row>
    <row r="113" spans="1:24" ht="19.899999999999999" customHeight="1">
      <c r="A113" s="32"/>
      <c r="B113" s="68"/>
      <c r="C113" s="68"/>
      <c r="D113" s="68"/>
      <c r="E113" s="32" t="s">
        <v>51</v>
      </c>
      <c r="F113" s="7">
        <v>0</v>
      </c>
      <c r="G113" s="7">
        <v>0</v>
      </c>
      <c r="H113" s="7">
        <v>0</v>
      </c>
      <c r="I113" s="7">
        <v>0</v>
      </c>
      <c r="J113" s="13">
        <v>0</v>
      </c>
      <c r="K113" s="13">
        <v>0</v>
      </c>
      <c r="L113" s="13">
        <v>0</v>
      </c>
      <c r="M113" s="13">
        <v>0</v>
      </c>
      <c r="N113" s="7">
        <f t="shared" si="51"/>
        <v>0</v>
      </c>
      <c r="O113" s="60"/>
      <c r="P113" s="60"/>
      <c r="Q113" s="60"/>
      <c r="R113" s="60"/>
      <c r="S113" s="60"/>
      <c r="T113" s="60"/>
      <c r="U113" s="60"/>
      <c r="V113" s="60"/>
      <c r="W113" s="60"/>
      <c r="X113" s="60"/>
    </row>
    <row r="114" spans="1:24" ht="21" customHeight="1">
      <c r="A114" s="32"/>
      <c r="B114" s="68"/>
      <c r="C114" s="68"/>
      <c r="D114" s="68"/>
      <c r="E114" s="32" t="s">
        <v>84</v>
      </c>
      <c r="F114" s="7">
        <v>0</v>
      </c>
      <c r="G114" s="7">
        <v>0</v>
      </c>
      <c r="H114" s="7">
        <v>0</v>
      </c>
      <c r="I114" s="7">
        <v>0</v>
      </c>
      <c r="J114" s="13">
        <v>0</v>
      </c>
      <c r="K114" s="13">
        <v>0</v>
      </c>
      <c r="L114" s="13">
        <v>0</v>
      </c>
      <c r="M114" s="13">
        <v>0</v>
      </c>
      <c r="N114" s="7">
        <f t="shared" si="51"/>
        <v>0</v>
      </c>
      <c r="O114" s="60"/>
      <c r="P114" s="60"/>
      <c r="Q114" s="60"/>
      <c r="R114" s="60"/>
      <c r="S114" s="60"/>
      <c r="T114" s="60"/>
      <c r="U114" s="60"/>
      <c r="V114" s="60"/>
      <c r="W114" s="60"/>
      <c r="X114" s="60"/>
    </row>
    <row r="115" spans="1:24" ht="48.75" customHeight="1">
      <c r="A115" s="32"/>
      <c r="B115" s="68" t="s">
        <v>100</v>
      </c>
      <c r="C115" s="68"/>
      <c r="D115" s="68"/>
      <c r="E115" s="32" t="s">
        <v>21</v>
      </c>
      <c r="F115" s="6">
        <f>SUM(F116:F119)</f>
        <v>103030.3</v>
      </c>
      <c r="G115" s="6">
        <f>SUM(G116:G119)</f>
        <v>103030.3</v>
      </c>
      <c r="H115" s="6">
        <f>SUM(H116:H119)</f>
        <v>103030.3</v>
      </c>
      <c r="I115" s="6">
        <f>SUM(I116:I119)</f>
        <v>103030.3</v>
      </c>
      <c r="J115" s="6">
        <f t="shared" ref="J115:M115" si="55">SUM(J116:J119)</f>
        <v>0</v>
      </c>
      <c r="K115" s="6">
        <f t="shared" si="55"/>
        <v>0</v>
      </c>
      <c r="L115" s="14">
        <f t="shared" si="55"/>
        <v>0</v>
      </c>
      <c r="M115" s="14">
        <f t="shared" si="55"/>
        <v>0</v>
      </c>
      <c r="N115" s="7">
        <f t="shared" si="51"/>
        <v>0</v>
      </c>
      <c r="O115" s="60" t="s">
        <v>22</v>
      </c>
      <c r="P115" s="60" t="s">
        <v>22</v>
      </c>
      <c r="Q115" s="60" t="s">
        <v>22</v>
      </c>
      <c r="R115" s="60" t="s">
        <v>22</v>
      </c>
      <c r="S115" s="60" t="s">
        <v>22</v>
      </c>
      <c r="T115" s="60" t="s">
        <v>22</v>
      </c>
      <c r="U115" s="60" t="s">
        <v>22</v>
      </c>
      <c r="V115" s="60" t="s">
        <v>22</v>
      </c>
      <c r="W115" s="60" t="s">
        <v>22</v>
      </c>
      <c r="X115" s="60" t="s">
        <v>22</v>
      </c>
    </row>
    <row r="116" spans="1:24" ht="22.15" customHeight="1">
      <c r="A116" s="32"/>
      <c r="B116" s="68"/>
      <c r="C116" s="68"/>
      <c r="D116" s="68"/>
      <c r="E116" s="32" t="s">
        <v>86</v>
      </c>
      <c r="F116" s="6">
        <v>1030.3</v>
      </c>
      <c r="G116" s="6">
        <v>1030.3</v>
      </c>
      <c r="H116" s="6">
        <v>1030.3</v>
      </c>
      <c r="I116" s="6">
        <v>1030.3</v>
      </c>
      <c r="J116" s="13">
        <v>0</v>
      </c>
      <c r="K116" s="13">
        <v>0</v>
      </c>
      <c r="L116" s="13">
        <v>0</v>
      </c>
      <c r="M116" s="13">
        <v>0</v>
      </c>
      <c r="N116" s="7">
        <f t="shared" si="51"/>
        <v>0</v>
      </c>
      <c r="O116" s="60"/>
      <c r="P116" s="60"/>
      <c r="Q116" s="60"/>
      <c r="R116" s="60"/>
      <c r="S116" s="60"/>
      <c r="T116" s="60"/>
      <c r="U116" s="60"/>
      <c r="V116" s="60"/>
      <c r="W116" s="60"/>
      <c r="X116" s="60"/>
    </row>
    <row r="117" spans="1:24" ht="18.649999999999999" customHeight="1">
      <c r="A117" s="32"/>
      <c r="B117" s="68"/>
      <c r="C117" s="68"/>
      <c r="D117" s="68"/>
      <c r="E117" s="32" t="s">
        <v>47</v>
      </c>
      <c r="F117" s="7">
        <v>102000</v>
      </c>
      <c r="G117" s="7">
        <v>102000</v>
      </c>
      <c r="H117" s="7">
        <v>102000</v>
      </c>
      <c r="I117" s="7">
        <v>102000</v>
      </c>
      <c r="J117" s="13">
        <v>0</v>
      </c>
      <c r="K117" s="13">
        <v>0</v>
      </c>
      <c r="L117" s="13">
        <v>0</v>
      </c>
      <c r="M117" s="13">
        <v>0</v>
      </c>
      <c r="N117" s="7">
        <f t="shared" si="51"/>
        <v>0</v>
      </c>
      <c r="O117" s="60"/>
      <c r="P117" s="60"/>
      <c r="Q117" s="60"/>
      <c r="R117" s="60"/>
      <c r="S117" s="60"/>
      <c r="T117" s="60"/>
      <c r="U117" s="60"/>
      <c r="V117" s="60"/>
      <c r="W117" s="60"/>
      <c r="X117" s="60"/>
    </row>
    <row r="118" spans="1:24" ht="21" customHeight="1">
      <c r="A118" s="32"/>
      <c r="B118" s="68"/>
      <c r="C118" s="68"/>
      <c r="D118" s="68"/>
      <c r="E118" s="32" t="s">
        <v>51</v>
      </c>
      <c r="F118" s="7">
        <v>0</v>
      </c>
      <c r="G118" s="7">
        <v>0</v>
      </c>
      <c r="H118" s="7">
        <v>0</v>
      </c>
      <c r="I118" s="7">
        <v>0</v>
      </c>
      <c r="J118" s="13">
        <v>0</v>
      </c>
      <c r="K118" s="13">
        <v>0</v>
      </c>
      <c r="L118" s="13">
        <v>0</v>
      </c>
      <c r="M118" s="13">
        <v>0</v>
      </c>
      <c r="N118" s="7">
        <f t="shared" si="51"/>
        <v>0</v>
      </c>
      <c r="O118" s="60"/>
      <c r="P118" s="60"/>
      <c r="Q118" s="60"/>
      <c r="R118" s="60"/>
      <c r="S118" s="60"/>
      <c r="T118" s="60"/>
      <c r="U118" s="60"/>
      <c r="V118" s="60"/>
      <c r="W118" s="60"/>
      <c r="X118" s="60"/>
    </row>
    <row r="119" spans="1:24" ht="22.15" customHeight="1">
      <c r="A119" s="32"/>
      <c r="B119" s="68"/>
      <c r="C119" s="68"/>
      <c r="D119" s="68"/>
      <c r="E119" s="32" t="s">
        <v>84</v>
      </c>
      <c r="F119" s="7">
        <v>0</v>
      </c>
      <c r="G119" s="7">
        <v>0</v>
      </c>
      <c r="H119" s="7">
        <v>0</v>
      </c>
      <c r="I119" s="7">
        <v>0</v>
      </c>
      <c r="J119" s="13">
        <v>0</v>
      </c>
      <c r="K119" s="13">
        <v>0</v>
      </c>
      <c r="L119" s="13">
        <v>0</v>
      </c>
      <c r="M119" s="13">
        <v>0</v>
      </c>
      <c r="N119" s="7">
        <f t="shared" si="51"/>
        <v>0</v>
      </c>
      <c r="O119" s="60"/>
      <c r="P119" s="60"/>
      <c r="Q119" s="60"/>
      <c r="R119" s="60"/>
      <c r="S119" s="60"/>
      <c r="T119" s="60"/>
      <c r="U119" s="60"/>
      <c r="V119" s="60"/>
      <c r="W119" s="60"/>
      <c r="X119" s="60"/>
    </row>
    <row r="120" spans="1:24" ht="81.650000000000006" customHeight="1">
      <c r="A120" s="64"/>
      <c r="B120" s="64" t="s">
        <v>101</v>
      </c>
      <c r="C120" s="64">
        <v>503</v>
      </c>
      <c r="D120" s="64" t="s">
        <v>89</v>
      </c>
      <c r="E120" s="32" t="s">
        <v>21</v>
      </c>
      <c r="F120" s="6">
        <f t="shared" ref="F120:M120" si="56">SUM(F121:F124)</f>
        <v>103030.3</v>
      </c>
      <c r="G120" s="6">
        <f t="shared" si="56"/>
        <v>103030.3</v>
      </c>
      <c r="H120" s="6">
        <f t="shared" si="56"/>
        <v>103030.3</v>
      </c>
      <c r="I120" s="6">
        <f t="shared" si="56"/>
        <v>103030.3</v>
      </c>
      <c r="J120" s="7">
        <f t="shared" si="56"/>
        <v>0</v>
      </c>
      <c r="K120" s="7">
        <f t="shared" si="56"/>
        <v>0</v>
      </c>
      <c r="L120" s="13">
        <f t="shared" si="56"/>
        <v>0</v>
      </c>
      <c r="M120" s="13">
        <f t="shared" si="56"/>
        <v>0</v>
      </c>
      <c r="N120" s="7">
        <f t="shared" si="47"/>
        <v>0</v>
      </c>
      <c r="O120" s="73" t="s">
        <v>77</v>
      </c>
      <c r="P120" s="65" t="s">
        <v>63</v>
      </c>
      <c r="Q120" s="72">
        <v>0.33</v>
      </c>
      <c r="R120" s="72">
        <v>0.33</v>
      </c>
      <c r="S120" s="72">
        <v>0.33</v>
      </c>
      <c r="T120" s="72">
        <v>0.33</v>
      </c>
      <c r="U120" s="65"/>
      <c r="V120" s="65"/>
      <c r="W120" s="109"/>
      <c r="X120" s="109"/>
    </row>
    <row r="121" spans="1:24" ht="90.75" customHeight="1">
      <c r="A121" s="64"/>
      <c r="B121" s="64"/>
      <c r="C121" s="64"/>
      <c r="D121" s="64"/>
      <c r="E121" s="32" t="s">
        <v>86</v>
      </c>
      <c r="F121" s="6">
        <v>1030.3</v>
      </c>
      <c r="G121" s="6">
        <v>1030.3</v>
      </c>
      <c r="H121" s="6">
        <v>1030.3</v>
      </c>
      <c r="I121" s="6">
        <v>1030.3</v>
      </c>
      <c r="J121" s="13">
        <v>0</v>
      </c>
      <c r="K121" s="13">
        <v>0</v>
      </c>
      <c r="L121" s="13">
        <v>0</v>
      </c>
      <c r="M121" s="13">
        <v>0</v>
      </c>
      <c r="N121" s="7">
        <f t="shared" si="47"/>
        <v>0</v>
      </c>
      <c r="O121" s="74"/>
      <c r="P121" s="66"/>
      <c r="Q121" s="66"/>
      <c r="R121" s="66"/>
      <c r="S121" s="66"/>
      <c r="T121" s="66"/>
      <c r="U121" s="66"/>
      <c r="V121" s="66"/>
      <c r="W121" s="109"/>
      <c r="X121" s="109"/>
    </row>
    <row r="122" spans="1:24" ht="45.75" customHeight="1">
      <c r="A122" s="64"/>
      <c r="B122" s="64"/>
      <c r="C122" s="64"/>
      <c r="D122" s="64"/>
      <c r="E122" s="32" t="s">
        <v>47</v>
      </c>
      <c r="F122" s="7">
        <v>102000</v>
      </c>
      <c r="G122" s="7">
        <v>102000</v>
      </c>
      <c r="H122" s="7">
        <v>102000</v>
      </c>
      <c r="I122" s="7">
        <v>102000</v>
      </c>
      <c r="J122" s="13">
        <v>0</v>
      </c>
      <c r="K122" s="13">
        <v>0</v>
      </c>
      <c r="L122" s="13">
        <v>0</v>
      </c>
      <c r="M122" s="13">
        <v>0</v>
      </c>
      <c r="N122" s="7">
        <f t="shared" si="47"/>
        <v>0</v>
      </c>
      <c r="O122" s="74"/>
      <c r="P122" s="66"/>
      <c r="Q122" s="66"/>
      <c r="R122" s="66"/>
      <c r="S122" s="66"/>
      <c r="T122" s="66"/>
      <c r="U122" s="66"/>
      <c r="V122" s="66"/>
      <c r="W122" s="109"/>
      <c r="X122" s="109"/>
    </row>
    <row r="123" spans="1:24" ht="32.25" customHeight="1">
      <c r="A123" s="64"/>
      <c r="B123" s="64"/>
      <c r="C123" s="64"/>
      <c r="D123" s="64"/>
      <c r="E123" s="32" t="s">
        <v>51</v>
      </c>
      <c r="F123" s="7">
        <v>0</v>
      </c>
      <c r="G123" s="7">
        <v>0</v>
      </c>
      <c r="H123" s="7">
        <v>0</v>
      </c>
      <c r="I123" s="7">
        <v>0</v>
      </c>
      <c r="J123" s="13">
        <v>0</v>
      </c>
      <c r="K123" s="13">
        <v>0</v>
      </c>
      <c r="L123" s="13">
        <v>0</v>
      </c>
      <c r="M123" s="13">
        <v>0</v>
      </c>
      <c r="N123" s="7">
        <f t="shared" si="47"/>
        <v>0</v>
      </c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1:24" ht="33.75" customHeight="1">
      <c r="A124" s="64"/>
      <c r="B124" s="64"/>
      <c r="C124" s="64"/>
      <c r="D124" s="64"/>
      <c r="E124" s="32" t="s">
        <v>84</v>
      </c>
      <c r="F124" s="7">
        <v>0</v>
      </c>
      <c r="G124" s="7">
        <v>0</v>
      </c>
      <c r="H124" s="7">
        <v>0</v>
      </c>
      <c r="I124" s="7">
        <v>0</v>
      </c>
      <c r="J124" s="13">
        <v>0</v>
      </c>
      <c r="K124" s="13">
        <v>0</v>
      </c>
      <c r="L124" s="13">
        <v>0</v>
      </c>
      <c r="M124" s="13">
        <v>0</v>
      </c>
      <c r="N124" s="7">
        <f t="shared" si="47"/>
        <v>0</v>
      </c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ht="38.25" customHeight="1">
      <c r="A125" s="64" t="s">
        <v>34</v>
      </c>
      <c r="B125" s="64"/>
      <c r="C125" s="60" t="s">
        <v>22</v>
      </c>
      <c r="D125" s="64"/>
      <c r="E125" s="32" t="s">
        <v>21</v>
      </c>
      <c r="F125" s="6">
        <f>F100+F110+L125</f>
        <v>53304357.480000004</v>
      </c>
      <c r="G125" s="6">
        <f>G100+G110+M125</f>
        <v>53304357.480000004</v>
      </c>
      <c r="H125" s="6">
        <f t="shared" ref="H125:M125" si="57">SUM(H126:H129)</f>
        <v>10970134.16</v>
      </c>
      <c r="I125" s="6">
        <f t="shared" si="57"/>
        <v>10970134.16</v>
      </c>
      <c r="J125" s="14">
        <f t="shared" si="57"/>
        <v>13149635.359999999</v>
      </c>
      <c r="K125" s="14">
        <f t="shared" si="57"/>
        <v>13149635.359999999</v>
      </c>
      <c r="L125" s="14">
        <f t="shared" si="57"/>
        <v>14592293.98</v>
      </c>
      <c r="M125" s="14">
        <f t="shared" si="57"/>
        <v>14592293.98</v>
      </c>
      <c r="N125" s="7">
        <f t="shared" si="47"/>
        <v>0</v>
      </c>
      <c r="O125" s="60" t="s">
        <v>22</v>
      </c>
      <c r="P125" s="60" t="s">
        <v>22</v>
      </c>
      <c r="Q125" s="60" t="s">
        <v>22</v>
      </c>
      <c r="R125" s="60" t="s">
        <v>22</v>
      </c>
      <c r="S125" s="60" t="s">
        <v>22</v>
      </c>
      <c r="T125" s="60" t="s">
        <v>22</v>
      </c>
      <c r="U125" s="60" t="s">
        <v>22</v>
      </c>
      <c r="V125" s="60" t="s">
        <v>22</v>
      </c>
      <c r="W125" s="60" t="s">
        <v>22</v>
      </c>
      <c r="X125" s="60" t="s">
        <v>22</v>
      </c>
    </row>
    <row r="126" spans="1:24" ht="37.5" customHeight="1">
      <c r="A126" s="64"/>
      <c r="B126" s="64"/>
      <c r="C126" s="60"/>
      <c r="D126" s="64"/>
      <c r="E126" s="32" t="s">
        <v>86</v>
      </c>
      <c r="F126" s="6">
        <f t="shared" ref="F126:F129" si="58">F101+F111+L126</f>
        <v>36392711.039999999</v>
      </c>
      <c r="G126" s="6">
        <f t="shared" ref="G126:G129" si="59">G101+G111+M126</f>
        <v>36392711.039999999</v>
      </c>
      <c r="H126" s="6">
        <f t="shared" ref="H126:K128" si="60">H106+H121</f>
        <v>8728822.4100000001</v>
      </c>
      <c r="I126" s="6">
        <f t="shared" si="60"/>
        <v>8728822.4100000001</v>
      </c>
      <c r="J126" s="14">
        <f t="shared" si="60"/>
        <v>9105828.4100000001</v>
      </c>
      <c r="K126" s="14">
        <f t="shared" si="60"/>
        <v>9105828.4100000001</v>
      </c>
      <c r="L126" s="14">
        <v>9279030.1099999994</v>
      </c>
      <c r="M126" s="14">
        <v>9279030.1099999994</v>
      </c>
      <c r="N126" s="7">
        <f t="shared" si="47"/>
        <v>0</v>
      </c>
      <c r="O126" s="60"/>
      <c r="P126" s="60"/>
      <c r="Q126" s="60"/>
      <c r="R126" s="60"/>
      <c r="S126" s="60"/>
      <c r="T126" s="60"/>
      <c r="U126" s="60"/>
      <c r="V126" s="60"/>
      <c r="W126" s="60"/>
      <c r="X126" s="60"/>
    </row>
    <row r="127" spans="1:24" ht="37.5" customHeight="1">
      <c r="A127" s="64"/>
      <c r="B127" s="64"/>
      <c r="C127" s="60"/>
      <c r="D127" s="64"/>
      <c r="E127" s="32" t="s">
        <v>47</v>
      </c>
      <c r="F127" s="6">
        <f t="shared" si="58"/>
        <v>16911646.440000001</v>
      </c>
      <c r="G127" s="6">
        <f t="shared" si="59"/>
        <v>16911646.440000001</v>
      </c>
      <c r="H127" s="7">
        <f t="shared" si="60"/>
        <v>2241311.75</v>
      </c>
      <c r="I127" s="7">
        <f t="shared" si="60"/>
        <v>2241311.75</v>
      </c>
      <c r="J127" s="13">
        <f t="shared" si="60"/>
        <v>4043806.95</v>
      </c>
      <c r="K127" s="13">
        <f t="shared" si="60"/>
        <v>4043806.95</v>
      </c>
      <c r="L127" s="13">
        <v>5313263.87</v>
      </c>
      <c r="M127" s="13">
        <v>5313263.87</v>
      </c>
      <c r="N127" s="7">
        <f t="shared" si="47"/>
        <v>0</v>
      </c>
      <c r="O127" s="60"/>
      <c r="P127" s="60"/>
      <c r="Q127" s="60"/>
      <c r="R127" s="60"/>
      <c r="S127" s="60"/>
      <c r="T127" s="60"/>
      <c r="U127" s="60"/>
      <c r="V127" s="60"/>
      <c r="W127" s="60"/>
      <c r="X127" s="60"/>
    </row>
    <row r="128" spans="1:24" ht="37.5" customHeight="1">
      <c r="A128" s="64"/>
      <c r="B128" s="64"/>
      <c r="C128" s="60"/>
      <c r="D128" s="64"/>
      <c r="E128" s="32" t="s">
        <v>51</v>
      </c>
      <c r="F128" s="7">
        <f t="shared" si="58"/>
        <v>0</v>
      </c>
      <c r="G128" s="7">
        <f t="shared" si="59"/>
        <v>0</v>
      </c>
      <c r="H128" s="7">
        <f t="shared" si="60"/>
        <v>0</v>
      </c>
      <c r="I128" s="7">
        <f t="shared" si="60"/>
        <v>0</v>
      </c>
      <c r="J128" s="13">
        <f t="shared" si="60"/>
        <v>0</v>
      </c>
      <c r="K128" s="13">
        <f t="shared" si="60"/>
        <v>0</v>
      </c>
      <c r="L128" s="13">
        <v>0</v>
      </c>
      <c r="M128" s="13">
        <v>0</v>
      </c>
      <c r="N128" s="7">
        <f t="shared" si="47"/>
        <v>0</v>
      </c>
      <c r="O128" s="60"/>
      <c r="P128" s="60"/>
      <c r="Q128" s="60"/>
      <c r="R128" s="60"/>
      <c r="S128" s="60"/>
      <c r="T128" s="60"/>
      <c r="U128" s="60"/>
      <c r="V128" s="60"/>
      <c r="W128" s="60"/>
      <c r="X128" s="60"/>
    </row>
    <row r="129" spans="1:24" ht="31.5" customHeight="1">
      <c r="A129" s="64"/>
      <c r="B129" s="64"/>
      <c r="C129" s="60"/>
      <c r="D129" s="64"/>
      <c r="E129" s="32" t="s">
        <v>84</v>
      </c>
      <c r="F129" s="7">
        <f t="shared" si="58"/>
        <v>0</v>
      </c>
      <c r="G129" s="7">
        <f t="shared" si="59"/>
        <v>0</v>
      </c>
      <c r="H129" s="7">
        <v>0</v>
      </c>
      <c r="I129" s="7">
        <v>0</v>
      </c>
      <c r="J129" s="13">
        <v>0</v>
      </c>
      <c r="K129" s="13">
        <v>0</v>
      </c>
      <c r="L129" s="13">
        <v>0</v>
      </c>
      <c r="M129" s="13">
        <v>0</v>
      </c>
      <c r="N129" s="7">
        <f t="shared" si="47"/>
        <v>0</v>
      </c>
      <c r="O129" s="60"/>
      <c r="P129" s="60"/>
      <c r="Q129" s="60"/>
      <c r="R129" s="60"/>
      <c r="S129" s="60"/>
      <c r="T129" s="60"/>
      <c r="U129" s="60"/>
      <c r="V129" s="60"/>
      <c r="W129" s="60"/>
      <c r="X129" s="60"/>
    </row>
    <row r="130" spans="1:24" ht="24" customHeight="1">
      <c r="A130" s="63" t="s">
        <v>35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37"/>
      <c r="X130" s="37"/>
    </row>
    <row r="131" spans="1:24" ht="24" customHeight="1">
      <c r="A131" s="63" t="s">
        <v>36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37"/>
      <c r="X131" s="37"/>
    </row>
    <row r="132" spans="1:24" ht="38.25" customHeight="1">
      <c r="A132" s="60"/>
      <c r="B132" s="64" t="s">
        <v>37</v>
      </c>
      <c r="C132" s="64"/>
      <c r="D132" s="64"/>
      <c r="E132" s="32" t="s">
        <v>21</v>
      </c>
      <c r="F132" s="7">
        <f>H132+J132+L132</f>
        <v>75183785.739999995</v>
      </c>
      <c r="G132" s="7">
        <f>I132+K132+M132</f>
        <v>75183785.739999995</v>
      </c>
      <c r="H132" s="7">
        <f>SUM(H133:H136)</f>
        <v>23774148.399999999</v>
      </c>
      <c r="I132" s="7">
        <f t="shared" ref="I132:M132" si="61">SUM(I133:I136)</f>
        <v>23774148.399999999</v>
      </c>
      <c r="J132" s="13">
        <f t="shared" si="61"/>
        <v>24801752.699999999</v>
      </c>
      <c r="K132" s="13">
        <f t="shared" si="61"/>
        <v>24801752.699999999</v>
      </c>
      <c r="L132" s="13">
        <f t="shared" si="61"/>
        <v>26607884.640000001</v>
      </c>
      <c r="M132" s="13">
        <f t="shared" si="61"/>
        <v>26607884.640000001</v>
      </c>
      <c r="N132" s="7">
        <f t="shared" ref="N132:N171" si="62">H132-I132</f>
        <v>0</v>
      </c>
      <c r="O132" s="60" t="s">
        <v>22</v>
      </c>
      <c r="P132" s="60" t="s">
        <v>22</v>
      </c>
      <c r="Q132" s="60" t="s">
        <v>22</v>
      </c>
      <c r="R132" s="60" t="s">
        <v>22</v>
      </c>
      <c r="S132" s="60" t="s">
        <v>22</v>
      </c>
      <c r="T132" s="60" t="s">
        <v>22</v>
      </c>
      <c r="U132" s="60" t="s">
        <v>22</v>
      </c>
      <c r="V132" s="60" t="s">
        <v>22</v>
      </c>
      <c r="W132" s="60" t="s">
        <v>22</v>
      </c>
      <c r="X132" s="60" t="s">
        <v>22</v>
      </c>
    </row>
    <row r="133" spans="1:24" ht="27" customHeight="1">
      <c r="A133" s="60"/>
      <c r="B133" s="64"/>
      <c r="C133" s="64"/>
      <c r="D133" s="64"/>
      <c r="E133" s="32" t="s">
        <v>86</v>
      </c>
      <c r="F133" s="7">
        <f t="shared" ref="F133:F136" si="63">H133+J133+L133</f>
        <v>55209596.739999995</v>
      </c>
      <c r="G133" s="7">
        <f t="shared" ref="G133:G136" si="64">I133+K133+M133</f>
        <v>55209596.739999995</v>
      </c>
      <c r="H133" s="7">
        <v>18313355.399999999</v>
      </c>
      <c r="I133" s="7">
        <v>18313355.399999999</v>
      </c>
      <c r="J133" s="13">
        <v>18148395.699999999</v>
      </c>
      <c r="K133" s="13">
        <v>18148395.699999999</v>
      </c>
      <c r="L133" s="13">
        <v>18747845.640000001</v>
      </c>
      <c r="M133" s="13">
        <v>18747845.640000001</v>
      </c>
      <c r="N133" s="7">
        <f t="shared" si="62"/>
        <v>0</v>
      </c>
      <c r="O133" s="60"/>
      <c r="P133" s="60"/>
      <c r="Q133" s="60"/>
      <c r="R133" s="60"/>
      <c r="S133" s="60"/>
      <c r="T133" s="60"/>
      <c r="U133" s="60"/>
      <c r="V133" s="60"/>
      <c r="W133" s="60"/>
      <c r="X133" s="60"/>
    </row>
    <row r="134" spans="1:24" ht="27" customHeight="1">
      <c r="A134" s="60"/>
      <c r="B134" s="64"/>
      <c r="C134" s="64"/>
      <c r="D134" s="64"/>
      <c r="E134" s="32" t="s">
        <v>47</v>
      </c>
      <c r="F134" s="7">
        <f t="shared" si="63"/>
        <v>19974189</v>
      </c>
      <c r="G134" s="7">
        <f t="shared" si="64"/>
        <v>19974189</v>
      </c>
      <c r="H134" s="7">
        <v>5460793</v>
      </c>
      <c r="I134" s="7">
        <v>5460793</v>
      </c>
      <c r="J134" s="13">
        <v>6653357</v>
      </c>
      <c r="K134" s="13">
        <v>6653357</v>
      </c>
      <c r="L134" s="13">
        <v>7860039</v>
      </c>
      <c r="M134" s="13">
        <v>7860039</v>
      </c>
      <c r="N134" s="7">
        <f t="shared" si="62"/>
        <v>0</v>
      </c>
      <c r="O134" s="60"/>
      <c r="P134" s="60"/>
      <c r="Q134" s="60"/>
      <c r="R134" s="60"/>
      <c r="S134" s="60"/>
      <c r="T134" s="60"/>
      <c r="U134" s="60"/>
      <c r="V134" s="60"/>
      <c r="W134" s="60"/>
      <c r="X134" s="60"/>
    </row>
    <row r="135" spans="1:24" ht="27" customHeight="1">
      <c r="A135" s="60"/>
      <c r="B135" s="64"/>
      <c r="C135" s="64"/>
      <c r="D135" s="64"/>
      <c r="E135" s="32" t="s">
        <v>51</v>
      </c>
      <c r="F135" s="7">
        <f t="shared" si="63"/>
        <v>0</v>
      </c>
      <c r="G135" s="7">
        <f t="shared" si="64"/>
        <v>0</v>
      </c>
      <c r="H135" s="7">
        <v>0</v>
      </c>
      <c r="I135" s="7">
        <v>0</v>
      </c>
      <c r="J135" s="13">
        <v>0</v>
      </c>
      <c r="K135" s="13">
        <v>0</v>
      </c>
      <c r="L135" s="13">
        <v>0</v>
      </c>
      <c r="M135" s="13">
        <v>0</v>
      </c>
      <c r="N135" s="7">
        <f t="shared" si="62"/>
        <v>0</v>
      </c>
      <c r="O135" s="60"/>
      <c r="P135" s="60"/>
      <c r="Q135" s="60"/>
      <c r="R135" s="60"/>
      <c r="S135" s="60"/>
      <c r="T135" s="60"/>
      <c r="U135" s="60"/>
      <c r="V135" s="60"/>
      <c r="W135" s="60"/>
      <c r="X135" s="60"/>
    </row>
    <row r="136" spans="1:24" ht="22.5" customHeight="1">
      <c r="A136" s="60"/>
      <c r="B136" s="64"/>
      <c r="C136" s="64"/>
      <c r="D136" s="64"/>
      <c r="E136" s="32" t="s">
        <v>84</v>
      </c>
      <c r="F136" s="7">
        <f t="shared" si="63"/>
        <v>0</v>
      </c>
      <c r="G136" s="7">
        <f t="shared" si="64"/>
        <v>0</v>
      </c>
      <c r="H136" s="7">
        <v>0</v>
      </c>
      <c r="I136" s="7">
        <v>0</v>
      </c>
      <c r="J136" s="13">
        <v>0</v>
      </c>
      <c r="K136" s="13">
        <v>0</v>
      </c>
      <c r="L136" s="13">
        <v>0</v>
      </c>
      <c r="M136" s="13">
        <v>0</v>
      </c>
      <c r="N136" s="7">
        <f t="shared" si="62"/>
        <v>0</v>
      </c>
      <c r="O136" s="60"/>
      <c r="P136" s="60"/>
      <c r="Q136" s="60"/>
      <c r="R136" s="60"/>
      <c r="S136" s="60"/>
      <c r="T136" s="60"/>
      <c r="U136" s="60"/>
      <c r="V136" s="60"/>
      <c r="W136" s="60"/>
      <c r="X136" s="60"/>
    </row>
    <row r="137" spans="1:24" ht="199.5" customHeight="1">
      <c r="A137" s="64"/>
      <c r="B137" s="64" t="s">
        <v>57</v>
      </c>
      <c r="C137" s="64">
        <v>503</v>
      </c>
      <c r="D137" s="64" t="s">
        <v>90</v>
      </c>
      <c r="E137" s="32" t="s">
        <v>21</v>
      </c>
      <c r="F137" s="7">
        <f>H137+J137+L137</f>
        <v>75183785.739999995</v>
      </c>
      <c r="G137" s="7">
        <f>I137+K137+M137</f>
        <v>75183785.739999995</v>
      </c>
      <c r="H137" s="7">
        <f>SUM(H138:H141)</f>
        <v>23774148.399999999</v>
      </c>
      <c r="I137" s="7">
        <f>SUM(I138:I141)</f>
        <v>23774148.399999999</v>
      </c>
      <c r="J137" s="13">
        <f t="shared" ref="J137:M137" si="65">SUM(J138:J141)</f>
        <v>24801752.699999999</v>
      </c>
      <c r="K137" s="13">
        <f t="shared" si="65"/>
        <v>24801752.699999999</v>
      </c>
      <c r="L137" s="13">
        <f t="shared" si="65"/>
        <v>26607884.640000001</v>
      </c>
      <c r="M137" s="13">
        <f t="shared" si="65"/>
        <v>26607884.640000001</v>
      </c>
      <c r="N137" s="7">
        <f t="shared" si="62"/>
        <v>0</v>
      </c>
      <c r="O137" s="9" t="s">
        <v>80</v>
      </c>
      <c r="P137" s="9" t="s">
        <v>63</v>
      </c>
      <c r="Q137" s="9">
        <v>8</v>
      </c>
      <c r="R137" s="9">
        <v>8</v>
      </c>
      <c r="S137" s="9">
        <v>8</v>
      </c>
      <c r="T137" s="9">
        <v>8</v>
      </c>
      <c r="U137" s="9">
        <v>8</v>
      </c>
      <c r="V137" s="9">
        <v>8</v>
      </c>
      <c r="W137" s="9">
        <v>8</v>
      </c>
      <c r="X137" s="9">
        <v>8</v>
      </c>
    </row>
    <row r="138" spans="1:24" ht="163.5" customHeight="1">
      <c r="A138" s="64"/>
      <c r="B138" s="64"/>
      <c r="C138" s="64"/>
      <c r="D138" s="64"/>
      <c r="E138" s="32" t="s">
        <v>86</v>
      </c>
      <c r="F138" s="7">
        <f t="shared" ref="F138:F141" si="66">H138+J138+L138</f>
        <v>55209596.739999995</v>
      </c>
      <c r="G138" s="7">
        <f t="shared" ref="G138:G141" si="67">I138+K138+M138</f>
        <v>55209596.739999995</v>
      </c>
      <c r="H138" s="7">
        <v>18313355.399999999</v>
      </c>
      <c r="I138" s="7">
        <v>18313355.399999999</v>
      </c>
      <c r="J138" s="13">
        <v>18148395.699999999</v>
      </c>
      <c r="K138" s="13">
        <v>18148395.699999999</v>
      </c>
      <c r="L138" s="13">
        <v>18747845.640000001</v>
      </c>
      <c r="M138" s="13">
        <v>18747845.640000001</v>
      </c>
      <c r="N138" s="7">
        <f t="shared" si="62"/>
        <v>0</v>
      </c>
      <c r="O138" s="55" t="s">
        <v>125</v>
      </c>
      <c r="P138" s="9" t="s">
        <v>63</v>
      </c>
      <c r="Q138" s="29">
        <v>0.25</v>
      </c>
      <c r="R138" s="29">
        <v>0.25</v>
      </c>
      <c r="S138" s="29">
        <v>0.25</v>
      </c>
      <c r="T138" s="29">
        <v>0.25</v>
      </c>
      <c r="U138" s="29">
        <v>0.25</v>
      </c>
      <c r="V138" s="29">
        <v>0.25</v>
      </c>
      <c r="W138" s="29">
        <v>0.25</v>
      </c>
      <c r="X138" s="29">
        <v>0.25</v>
      </c>
    </row>
    <row r="139" spans="1:24" ht="141" customHeight="1">
      <c r="A139" s="64"/>
      <c r="B139" s="64"/>
      <c r="C139" s="64"/>
      <c r="D139" s="64"/>
      <c r="E139" s="32" t="s">
        <v>47</v>
      </c>
      <c r="F139" s="7">
        <f t="shared" si="66"/>
        <v>19974189</v>
      </c>
      <c r="G139" s="7">
        <f t="shared" si="67"/>
        <v>19974189</v>
      </c>
      <c r="H139" s="7">
        <v>5460793</v>
      </c>
      <c r="I139" s="7">
        <v>5460793</v>
      </c>
      <c r="J139" s="13">
        <v>6653357</v>
      </c>
      <c r="K139" s="13">
        <v>6653357</v>
      </c>
      <c r="L139" s="13">
        <v>7860039</v>
      </c>
      <c r="M139" s="13">
        <v>7860039</v>
      </c>
      <c r="N139" s="7">
        <f t="shared" si="62"/>
        <v>0</v>
      </c>
      <c r="O139" s="9" t="s">
        <v>82</v>
      </c>
      <c r="P139" s="9" t="s">
        <v>63</v>
      </c>
      <c r="Q139" s="29">
        <v>1</v>
      </c>
      <c r="R139" s="29">
        <v>1</v>
      </c>
      <c r="S139" s="29">
        <v>1</v>
      </c>
      <c r="T139" s="29">
        <v>1</v>
      </c>
      <c r="U139" s="29">
        <v>1</v>
      </c>
      <c r="V139" s="29">
        <v>1</v>
      </c>
      <c r="W139" s="29">
        <v>1</v>
      </c>
      <c r="X139" s="29">
        <v>1</v>
      </c>
    </row>
    <row r="140" spans="1:24" ht="123" customHeight="1">
      <c r="A140" s="64"/>
      <c r="B140" s="64"/>
      <c r="C140" s="64"/>
      <c r="D140" s="64"/>
      <c r="E140" s="32" t="s">
        <v>51</v>
      </c>
      <c r="F140" s="7">
        <f t="shared" si="66"/>
        <v>0</v>
      </c>
      <c r="G140" s="7">
        <f t="shared" si="67"/>
        <v>0</v>
      </c>
      <c r="H140" s="7">
        <v>0</v>
      </c>
      <c r="I140" s="7">
        <v>0</v>
      </c>
      <c r="J140" s="13">
        <v>0</v>
      </c>
      <c r="K140" s="13">
        <v>0</v>
      </c>
      <c r="L140" s="13">
        <v>0</v>
      </c>
      <c r="M140" s="13">
        <v>0</v>
      </c>
      <c r="N140" s="7">
        <f t="shared" si="62"/>
        <v>0</v>
      </c>
      <c r="O140" s="26" t="s">
        <v>81</v>
      </c>
      <c r="P140" s="9" t="s">
        <v>63</v>
      </c>
      <c r="Q140" s="29">
        <v>1</v>
      </c>
      <c r="R140" s="29">
        <v>1</v>
      </c>
      <c r="S140" s="29">
        <v>1</v>
      </c>
      <c r="T140" s="29">
        <v>1</v>
      </c>
      <c r="U140" s="29">
        <v>1</v>
      </c>
      <c r="V140" s="29">
        <v>1</v>
      </c>
      <c r="W140" s="29">
        <v>1</v>
      </c>
      <c r="X140" s="29">
        <v>1</v>
      </c>
    </row>
    <row r="141" spans="1:24" ht="98.25" customHeight="1">
      <c r="A141" s="64"/>
      <c r="B141" s="64"/>
      <c r="C141" s="64"/>
      <c r="D141" s="64"/>
      <c r="E141" s="32" t="s">
        <v>84</v>
      </c>
      <c r="F141" s="7">
        <f t="shared" si="66"/>
        <v>0</v>
      </c>
      <c r="G141" s="7">
        <f t="shared" si="67"/>
        <v>0</v>
      </c>
      <c r="H141" s="7">
        <v>0</v>
      </c>
      <c r="I141" s="7">
        <v>0</v>
      </c>
      <c r="J141" s="13">
        <v>0</v>
      </c>
      <c r="K141" s="13">
        <v>0</v>
      </c>
      <c r="L141" s="13">
        <v>0</v>
      </c>
      <c r="M141" s="13">
        <v>0</v>
      </c>
      <c r="N141" s="7">
        <f t="shared" si="62"/>
        <v>0</v>
      </c>
      <c r="O141" s="57" t="s">
        <v>123</v>
      </c>
      <c r="P141" s="56" t="s">
        <v>63</v>
      </c>
      <c r="Q141" s="56" t="s">
        <v>124</v>
      </c>
      <c r="R141" s="56" t="s">
        <v>124</v>
      </c>
      <c r="S141" s="56" t="s">
        <v>124</v>
      </c>
      <c r="T141" s="56" t="s">
        <v>124</v>
      </c>
      <c r="U141" s="47"/>
      <c r="V141" s="47"/>
      <c r="W141" s="47"/>
      <c r="X141" s="45"/>
    </row>
    <row r="142" spans="1:24" ht="39.65" customHeight="1">
      <c r="A142" s="32"/>
      <c r="B142" s="68" t="s">
        <v>99</v>
      </c>
      <c r="C142" s="68"/>
      <c r="D142" s="68"/>
      <c r="E142" s="32" t="s">
        <v>21</v>
      </c>
      <c r="F142" s="7">
        <f>H142+J142+L142</f>
        <v>10808244.07</v>
      </c>
      <c r="G142" s="7">
        <f>I142+K142+M142</f>
        <v>10808244.07</v>
      </c>
      <c r="H142" s="6">
        <f>SUM(H143:H146)</f>
        <v>7200740.46</v>
      </c>
      <c r="I142" s="6">
        <f>SUM(I143:I146)</f>
        <v>7200740.46</v>
      </c>
      <c r="J142" s="14">
        <f t="shared" ref="J142:M142" si="68">SUM(J143:J146)</f>
        <v>3607503.61</v>
      </c>
      <c r="K142" s="14">
        <f t="shared" si="68"/>
        <v>3607503.61</v>
      </c>
      <c r="L142" s="13">
        <f t="shared" si="68"/>
        <v>0</v>
      </c>
      <c r="M142" s="13">
        <f t="shared" si="68"/>
        <v>0</v>
      </c>
      <c r="N142" s="7">
        <v>0</v>
      </c>
      <c r="O142" s="60" t="s">
        <v>22</v>
      </c>
      <c r="P142" s="60" t="s">
        <v>22</v>
      </c>
      <c r="Q142" s="60" t="s">
        <v>22</v>
      </c>
      <c r="R142" s="60" t="s">
        <v>22</v>
      </c>
      <c r="S142" s="60" t="s">
        <v>22</v>
      </c>
      <c r="T142" s="60" t="s">
        <v>22</v>
      </c>
      <c r="U142" s="60" t="s">
        <v>22</v>
      </c>
      <c r="V142" s="60" t="s">
        <v>22</v>
      </c>
      <c r="W142" s="60" t="s">
        <v>22</v>
      </c>
      <c r="X142" s="60" t="s">
        <v>22</v>
      </c>
    </row>
    <row r="143" spans="1:24" ht="18" customHeight="1">
      <c r="A143" s="32"/>
      <c r="B143" s="68"/>
      <c r="C143" s="68"/>
      <c r="D143" s="68"/>
      <c r="E143" s="32" t="s">
        <v>86</v>
      </c>
      <c r="F143" s="7">
        <f t="shared" ref="F143:F146" si="69">H143+J143+L143</f>
        <v>471891.99</v>
      </c>
      <c r="G143" s="7">
        <f t="shared" ref="F143:G151" si="70">I143+K143+M143</f>
        <v>471891.99</v>
      </c>
      <c r="H143" s="6">
        <v>435816.95</v>
      </c>
      <c r="I143" s="6">
        <v>435816.95</v>
      </c>
      <c r="J143" s="14">
        <v>36075.040000000001</v>
      </c>
      <c r="K143" s="14">
        <v>36075.040000000001</v>
      </c>
      <c r="L143" s="13">
        <v>0</v>
      </c>
      <c r="M143" s="13">
        <v>0</v>
      </c>
      <c r="N143" s="7">
        <f t="shared" si="62"/>
        <v>0</v>
      </c>
      <c r="O143" s="60"/>
      <c r="P143" s="60"/>
      <c r="Q143" s="60"/>
      <c r="R143" s="60"/>
      <c r="S143" s="60"/>
      <c r="T143" s="60"/>
      <c r="U143" s="60"/>
      <c r="V143" s="60"/>
      <c r="W143" s="60"/>
      <c r="X143" s="60"/>
    </row>
    <row r="144" spans="1:24" ht="21.65" customHeight="1">
      <c r="A144" s="32"/>
      <c r="B144" s="68"/>
      <c r="C144" s="68"/>
      <c r="D144" s="68"/>
      <c r="E144" s="32" t="s">
        <v>47</v>
      </c>
      <c r="F144" s="7">
        <f t="shared" si="69"/>
        <v>10336352.08</v>
      </c>
      <c r="G144" s="7">
        <f t="shared" si="70"/>
        <v>10336352.08</v>
      </c>
      <c r="H144" s="7">
        <v>6764923.5099999998</v>
      </c>
      <c r="I144" s="7">
        <v>6764923.5099999998</v>
      </c>
      <c r="J144" s="13">
        <v>3571428.57</v>
      </c>
      <c r="K144" s="13">
        <v>3571428.57</v>
      </c>
      <c r="L144" s="13">
        <v>0</v>
      </c>
      <c r="M144" s="13">
        <v>0</v>
      </c>
      <c r="N144" s="7">
        <f t="shared" si="62"/>
        <v>0</v>
      </c>
      <c r="O144" s="60"/>
      <c r="P144" s="60"/>
      <c r="Q144" s="60"/>
      <c r="R144" s="60"/>
      <c r="S144" s="60"/>
      <c r="T144" s="60"/>
      <c r="U144" s="60"/>
      <c r="V144" s="60"/>
      <c r="W144" s="60"/>
      <c r="X144" s="60"/>
    </row>
    <row r="145" spans="1:24" ht="25.15" customHeight="1">
      <c r="A145" s="32"/>
      <c r="B145" s="68"/>
      <c r="C145" s="68"/>
      <c r="D145" s="68"/>
      <c r="E145" s="32" t="s">
        <v>51</v>
      </c>
      <c r="F145" s="7">
        <f t="shared" si="69"/>
        <v>0</v>
      </c>
      <c r="G145" s="7">
        <f t="shared" si="70"/>
        <v>0</v>
      </c>
      <c r="H145" s="7">
        <v>0</v>
      </c>
      <c r="I145" s="7">
        <v>0</v>
      </c>
      <c r="J145" s="13">
        <v>0</v>
      </c>
      <c r="K145" s="13">
        <v>0</v>
      </c>
      <c r="L145" s="13">
        <v>0</v>
      </c>
      <c r="M145" s="13">
        <v>0</v>
      </c>
      <c r="N145" s="7">
        <f t="shared" si="62"/>
        <v>0</v>
      </c>
      <c r="O145" s="60"/>
      <c r="P145" s="60"/>
      <c r="Q145" s="60"/>
      <c r="R145" s="60"/>
      <c r="S145" s="60"/>
      <c r="T145" s="60"/>
      <c r="U145" s="60"/>
      <c r="V145" s="60"/>
      <c r="W145" s="60"/>
      <c r="X145" s="60"/>
    </row>
    <row r="146" spans="1:24" ht="24" customHeight="1">
      <c r="A146" s="32"/>
      <c r="B146" s="68"/>
      <c r="C146" s="68"/>
      <c r="D146" s="68"/>
      <c r="E146" s="32" t="s">
        <v>84</v>
      </c>
      <c r="F146" s="7">
        <f t="shared" si="69"/>
        <v>0</v>
      </c>
      <c r="G146" s="7">
        <f t="shared" si="70"/>
        <v>0</v>
      </c>
      <c r="H146" s="7">
        <v>0</v>
      </c>
      <c r="I146" s="7">
        <v>0</v>
      </c>
      <c r="J146" s="13">
        <v>0</v>
      </c>
      <c r="K146" s="13">
        <v>0</v>
      </c>
      <c r="L146" s="13">
        <v>0</v>
      </c>
      <c r="M146" s="13">
        <v>0</v>
      </c>
      <c r="N146" s="7">
        <f t="shared" si="62"/>
        <v>0</v>
      </c>
      <c r="O146" s="60"/>
      <c r="P146" s="60"/>
      <c r="Q146" s="60"/>
      <c r="R146" s="60"/>
      <c r="S146" s="60"/>
      <c r="T146" s="60"/>
      <c r="U146" s="60"/>
      <c r="V146" s="60"/>
      <c r="W146" s="60"/>
      <c r="X146" s="60"/>
    </row>
    <row r="147" spans="1:24" ht="24" customHeight="1">
      <c r="A147" s="32"/>
      <c r="B147" s="68" t="s">
        <v>102</v>
      </c>
      <c r="C147" s="68"/>
      <c r="D147" s="68"/>
      <c r="E147" s="32" t="s">
        <v>21</v>
      </c>
      <c r="F147" s="7">
        <f t="shared" si="70"/>
        <v>7200740.46</v>
      </c>
      <c r="G147" s="7">
        <f t="shared" si="70"/>
        <v>7200740.46</v>
      </c>
      <c r="H147" s="6">
        <f>SUM(H148:H151)</f>
        <v>7200740.46</v>
      </c>
      <c r="I147" s="6">
        <f>SUM(I148:I151)</f>
        <v>7200740.46</v>
      </c>
      <c r="J147" s="7">
        <v>0</v>
      </c>
      <c r="K147" s="7">
        <v>0</v>
      </c>
      <c r="L147" s="13">
        <v>0</v>
      </c>
      <c r="M147" s="13">
        <v>0</v>
      </c>
      <c r="N147" s="7">
        <f t="shared" si="62"/>
        <v>0</v>
      </c>
      <c r="O147" s="60" t="s">
        <v>22</v>
      </c>
      <c r="P147" s="60" t="s">
        <v>22</v>
      </c>
      <c r="Q147" s="60" t="s">
        <v>22</v>
      </c>
      <c r="R147" s="60" t="s">
        <v>22</v>
      </c>
      <c r="S147" s="60" t="s">
        <v>22</v>
      </c>
      <c r="T147" s="60" t="s">
        <v>22</v>
      </c>
      <c r="U147" s="60" t="s">
        <v>22</v>
      </c>
      <c r="V147" s="60" t="s">
        <v>22</v>
      </c>
      <c r="W147" s="60" t="s">
        <v>22</v>
      </c>
      <c r="X147" s="60" t="s">
        <v>22</v>
      </c>
    </row>
    <row r="148" spans="1:24" ht="24" customHeight="1">
      <c r="A148" s="32"/>
      <c r="B148" s="68"/>
      <c r="C148" s="68"/>
      <c r="D148" s="68"/>
      <c r="E148" s="32" t="s">
        <v>86</v>
      </c>
      <c r="F148" s="7">
        <f t="shared" si="70"/>
        <v>435816.95</v>
      </c>
      <c r="G148" s="7">
        <f t="shared" si="70"/>
        <v>435816.95</v>
      </c>
      <c r="H148" s="6">
        <v>435816.95</v>
      </c>
      <c r="I148" s="6">
        <v>435816.95</v>
      </c>
      <c r="J148" s="7">
        <v>0</v>
      </c>
      <c r="K148" s="7">
        <v>0</v>
      </c>
      <c r="L148" s="13">
        <v>0</v>
      </c>
      <c r="M148" s="13">
        <v>0</v>
      </c>
      <c r="N148" s="7">
        <f t="shared" si="62"/>
        <v>0</v>
      </c>
      <c r="O148" s="60"/>
      <c r="P148" s="60"/>
      <c r="Q148" s="60"/>
      <c r="R148" s="60"/>
      <c r="S148" s="60"/>
      <c r="T148" s="60"/>
      <c r="U148" s="60"/>
      <c r="V148" s="60"/>
      <c r="W148" s="60"/>
      <c r="X148" s="60"/>
    </row>
    <row r="149" spans="1:24" ht="24" customHeight="1">
      <c r="A149" s="32"/>
      <c r="B149" s="68"/>
      <c r="C149" s="68"/>
      <c r="D149" s="68"/>
      <c r="E149" s="32" t="s">
        <v>47</v>
      </c>
      <c r="F149" s="7">
        <f t="shared" si="70"/>
        <v>6764923.5099999998</v>
      </c>
      <c r="G149" s="7">
        <f t="shared" si="70"/>
        <v>6764923.5099999998</v>
      </c>
      <c r="H149" s="7">
        <v>6764923.5099999998</v>
      </c>
      <c r="I149" s="7">
        <v>6764923.5099999998</v>
      </c>
      <c r="J149" s="7">
        <v>0</v>
      </c>
      <c r="K149" s="7">
        <v>0</v>
      </c>
      <c r="L149" s="13">
        <v>0</v>
      </c>
      <c r="M149" s="13">
        <v>0</v>
      </c>
      <c r="N149" s="7">
        <f t="shared" si="62"/>
        <v>0</v>
      </c>
      <c r="O149" s="60"/>
      <c r="P149" s="60"/>
      <c r="Q149" s="60"/>
      <c r="R149" s="60"/>
      <c r="S149" s="60"/>
      <c r="T149" s="60"/>
      <c r="U149" s="60"/>
      <c r="V149" s="60"/>
      <c r="W149" s="60"/>
      <c r="X149" s="60"/>
    </row>
    <row r="150" spans="1:24" ht="24" customHeight="1">
      <c r="A150" s="32"/>
      <c r="B150" s="68"/>
      <c r="C150" s="68"/>
      <c r="D150" s="68"/>
      <c r="E150" s="32" t="s">
        <v>51</v>
      </c>
      <c r="F150" s="7">
        <f t="shared" si="70"/>
        <v>0</v>
      </c>
      <c r="G150" s="7">
        <f t="shared" si="70"/>
        <v>0</v>
      </c>
      <c r="H150" s="7">
        <v>0</v>
      </c>
      <c r="I150" s="7">
        <v>0</v>
      </c>
      <c r="J150" s="7">
        <v>0</v>
      </c>
      <c r="K150" s="7">
        <v>0</v>
      </c>
      <c r="L150" s="13">
        <v>0</v>
      </c>
      <c r="M150" s="13">
        <v>0</v>
      </c>
      <c r="N150" s="7">
        <f t="shared" si="62"/>
        <v>0</v>
      </c>
      <c r="O150" s="60"/>
      <c r="P150" s="60"/>
      <c r="Q150" s="60"/>
      <c r="R150" s="60"/>
      <c r="S150" s="60"/>
      <c r="T150" s="60"/>
      <c r="U150" s="60"/>
      <c r="V150" s="60"/>
      <c r="W150" s="60"/>
      <c r="X150" s="60"/>
    </row>
    <row r="151" spans="1:24" ht="24" customHeight="1">
      <c r="A151" s="32"/>
      <c r="B151" s="68"/>
      <c r="C151" s="68"/>
      <c r="D151" s="68"/>
      <c r="E151" s="32" t="s">
        <v>84</v>
      </c>
      <c r="F151" s="7">
        <f t="shared" ref="F151:F161" si="71">H151+J151</f>
        <v>0</v>
      </c>
      <c r="G151" s="7">
        <f t="shared" si="70"/>
        <v>0</v>
      </c>
      <c r="H151" s="7">
        <v>0</v>
      </c>
      <c r="I151" s="7">
        <v>0</v>
      </c>
      <c r="J151" s="7">
        <v>0</v>
      </c>
      <c r="K151" s="7">
        <v>0</v>
      </c>
      <c r="L151" s="13">
        <v>0</v>
      </c>
      <c r="M151" s="13">
        <v>0</v>
      </c>
      <c r="N151" s="7">
        <f t="shared" si="62"/>
        <v>0</v>
      </c>
      <c r="O151" s="60"/>
      <c r="P151" s="60"/>
      <c r="Q151" s="60"/>
      <c r="R151" s="60"/>
      <c r="S151" s="60"/>
      <c r="T151" s="60"/>
      <c r="U151" s="60"/>
      <c r="V151" s="60"/>
      <c r="W151" s="60"/>
      <c r="X151" s="60"/>
    </row>
    <row r="152" spans="1:24" ht="111" customHeight="1">
      <c r="A152" s="64"/>
      <c r="B152" s="64" t="s">
        <v>114</v>
      </c>
      <c r="C152" s="64">
        <v>503</v>
      </c>
      <c r="D152" s="64" t="s">
        <v>111</v>
      </c>
      <c r="E152" s="32" t="s">
        <v>21</v>
      </c>
      <c r="F152" s="7">
        <f t="shared" si="71"/>
        <v>7200740.46</v>
      </c>
      <c r="G152" s="7">
        <f t="shared" ref="G152:G161" si="72">I152+K152</f>
        <v>7200740.46</v>
      </c>
      <c r="H152" s="6">
        <f>SUM(H153:H156)</f>
        <v>7200740.46</v>
      </c>
      <c r="I152" s="6">
        <f>SUM(I153:I156)</f>
        <v>7200740.46</v>
      </c>
      <c r="J152" s="7">
        <f t="shared" ref="J152:M152" si="73">SUM(J153:J156)</f>
        <v>0</v>
      </c>
      <c r="K152" s="7">
        <f t="shared" si="73"/>
        <v>0</v>
      </c>
      <c r="L152" s="13">
        <f t="shared" si="73"/>
        <v>0</v>
      </c>
      <c r="M152" s="13">
        <f t="shared" si="73"/>
        <v>0</v>
      </c>
      <c r="N152" s="7">
        <f t="shared" si="62"/>
        <v>0</v>
      </c>
      <c r="O152" s="9" t="s">
        <v>83</v>
      </c>
      <c r="P152" s="9" t="s">
        <v>63</v>
      </c>
      <c r="Q152" s="29">
        <v>0.25</v>
      </c>
      <c r="R152" s="29">
        <v>0.25</v>
      </c>
      <c r="S152" s="29">
        <v>0.25</v>
      </c>
      <c r="T152" s="29">
        <v>0.25</v>
      </c>
      <c r="U152" s="29"/>
      <c r="V152" s="29"/>
      <c r="W152" s="29"/>
      <c r="X152" s="45"/>
    </row>
    <row r="153" spans="1:24" ht="27.75" customHeight="1">
      <c r="A153" s="64"/>
      <c r="B153" s="64"/>
      <c r="C153" s="64"/>
      <c r="D153" s="64"/>
      <c r="E153" s="32" t="s">
        <v>86</v>
      </c>
      <c r="F153" s="7">
        <f t="shared" si="71"/>
        <v>435816.95</v>
      </c>
      <c r="G153" s="7">
        <f t="shared" si="72"/>
        <v>435816.95</v>
      </c>
      <c r="H153" s="6">
        <v>435816.95</v>
      </c>
      <c r="I153" s="6">
        <v>435816.95</v>
      </c>
      <c r="J153" s="7">
        <v>0</v>
      </c>
      <c r="K153" s="7">
        <v>0</v>
      </c>
      <c r="L153" s="13">
        <v>0</v>
      </c>
      <c r="M153" s="13">
        <v>0</v>
      </c>
      <c r="N153" s="7">
        <f t="shared" si="62"/>
        <v>0</v>
      </c>
      <c r="O153" s="32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24" ht="31.5" customHeight="1">
      <c r="A154" s="64"/>
      <c r="B154" s="64"/>
      <c r="C154" s="64"/>
      <c r="D154" s="64"/>
      <c r="E154" s="32" t="s">
        <v>47</v>
      </c>
      <c r="F154" s="7">
        <f t="shared" si="71"/>
        <v>6764923.5099999998</v>
      </c>
      <c r="G154" s="7">
        <f t="shared" si="72"/>
        <v>6764923.5099999998</v>
      </c>
      <c r="H154" s="7">
        <v>6764923.5099999998</v>
      </c>
      <c r="I154" s="7">
        <v>6764923.5099999998</v>
      </c>
      <c r="J154" s="7">
        <v>0</v>
      </c>
      <c r="K154" s="7">
        <v>0</v>
      </c>
      <c r="L154" s="13">
        <v>0</v>
      </c>
      <c r="M154" s="13">
        <v>0</v>
      </c>
      <c r="N154" s="7">
        <f t="shared" si="62"/>
        <v>0</v>
      </c>
      <c r="O154" s="32"/>
      <c r="P154" s="32"/>
      <c r="Q154" s="32"/>
      <c r="R154" s="32"/>
      <c r="S154" s="32"/>
      <c r="T154" s="32"/>
      <c r="U154" s="32"/>
      <c r="V154" s="32"/>
      <c r="W154" s="32"/>
      <c r="X154" s="32"/>
    </row>
    <row r="155" spans="1:24" ht="24" customHeight="1">
      <c r="A155" s="64"/>
      <c r="B155" s="64"/>
      <c r="C155" s="64"/>
      <c r="D155" s="64"/>
      <c r="E155" s="32" t="s">
        <v>51</v>
      </c>
      <c r="F155" s="7">
        <f t="shared" si="71"/>
        <v>0</v>
      </c>
      <c r="G155" s="7">
        <f t="shared" si="72"/>
        <v>0</v>
      </c>
      <c r="H155" s="7">
        <v>0</v>
      </c>
      <c r="I155" s="7">
        <v>0</v>
      </c>
      <c r="J155" s="7">
        <v>0</v>
      </c>
      <c r="K155" s="7">
        <v>0</v>
      </c>
      <c r="L155" s="13">
        <v>0</v>
      </c>
      <c r="M155" s="13">
        <v>0</v>
      </c>
      <c r="N155" s="7">
        <f t="shared" si="62"/>
        <v>0</v>
      </c>
      <c r="O155" s="32"/>
      <c r="P155" s="32"/>
      <c r="Q155" s="32"/>
      <c r="R155" s="32"/>
      <c r="S155" s="32"/>
      <c r="T155" s="32"/>
      <c r="U155" s="32"/>
      <c r="V155" s="32"/>
      <c r="W155" s="32"/>
      <c r="X155" s="32"/>
    </row>
    <row r="156" spans="1:24" ht="33" customHeight="1">
      <c r="A156" s="64"/>
      <c r="B156" s="64"/>
      <c r="C156" s="64"/>
      <c r="D156" s="64"/>
      <c r="E156" s="32" t="s">
        <v>84</v>
      </c>
      <c r="F156" s="7">
        <f t="shared" si="71"/>
        <v>0</v>
      </c>
      <c r="G156" s="7">
        <f t="shared" si="72"/>
        <v>0</v>
      </c>
      <c r="H156" s="7">
        <v>0</v>
      </c>
      <c r="I156" s="7">
        <v>0</v>
      </c>
      <c r="J156" s="7">
        <v>0</v>
      </c>
      <c r="K156" s="7">
        <v>0</v>
      </c>
      <c r="L156" s="13">
        <v>0</v>
      </c>
      <c r="M156" s="13">
        <v>0</v>
      </c>
      <c r="N156" s="7">
        <f t="shared" si="62"/>
        <v>0</v>
      </c>
      <c r="O156" s="32"/>
      <c r="P156" s="32"/>
      <c r="Q156" s="32"/>
      <c r="R156" s="32"/>
      <c r="S156" s="32"/>
      <c r="T156" s="32"/>
      <c r="U156" s="32"/>
      <c r="V156" s="32"/>
      <c r="W156" s="32"/>
      <c r="X156" s="32"/>
    </row>
    <row r="157" spans="1:24" ht="130.5" customHeight="1">
      <c r="A157" s="61"/>
      <c r="B157" s="61" t="s">
        <v>108</v>
      </c>
      <c r="C157" s="61">
        <v>503</v>
      </c>
      <c r="D157" s="61" t="s">
        <v>107</v>
      </c>
      <c r="E157" s="39" t="s">
        <v>21</v>
      </c>
      <c r="F157" s="13">
        <f t="shared" si="71"/>
        <v>3607503.61</v>
      </c>
      <c r="G157" s="13">
        <f t="shared" si="72"/>
        <v>3607503.61</v>
      </c>
      <c r="H157" s="20">
        <v>0</v>
      </c>
      <c r="I157" s="20">
        <v>0</v>
      </c>
      <c r="J157" s="14">
        <f t="shared" ref="J157:M157" si="74">SUM(J158:J161)</f>
        <v>3607503.61</v>
      </c>
      <c r="K157" s="14">
        <f t="shared" si="74"/>
        <v>3607503.61</v>
      </c>
      <c r="L157" s="13">
        <f t="shared" si="74"/>
        <v>0</v>
      </c>
      <c r="M157" s="13">
        <f t="shared" si="74"/>
        <v>0</v>
      </c>
      <c r="N157" s="13">
        <f t="shared" ref="N157:N161" si="75">J157-K157</f>
        <v>0</v>
      </c>
      <c r="O157" s="39" t="s">
        <v>117</v>
      </c>
      <c r="P157" s="39" t="s">
        <v>63</v>
      </c>
      <c r="Q157" s="38">
        <v>0.25</v>
      </c>
      <c r="R157" s="38">
        <v>0.25</v>
      </c>
      <c r="S157" s="38"/>
      <c r="T157" s="38"/>
      <c r="U157" s="38">
        <v>0.25</v>
      </c>
      <c r="V157" s="38">
        <v>0.25</v>
      </c>
      <c r="W157" s="38"/>
      <c r="X157" s="48"/>
    </row>
    <row r="158" spans="1:24" ht="18.5">
      <c r="A158" s="61"/>
      <c r="B158" s="61"/>
      <c r="C158" s="61"/>
      <c r="D158" s="61"/>
      <c r="E158" s="39" t="s">
        <v>86</v>
      </c>
      <c r="F158" s="13">
        <f t="shared" si="71"/>
        <v>36075.040000000001</v>
      </c>
      <c r="G158" s="13">
        <f t="shared" si="72"/>
        <v>36075.040000000001</v>
      </c>
      <c r="H158" s="20">
        <v>0</v>
      </c>
      <c r="I158" s="20">
        <v>0</v>
      </c>
      <c r="J158" s="14">
        <v>36075.040000000001</v>
      </c>
      <c r="K158" s="14">
        <v>36075.040000000001</v>
      </c>
      <c r="L158" s="13">
        <v>0</v>
      </c>
      <c r="M158" s="13">
        <v>0</v>
      </c>
      <c r="N158" s="13">
        <f t="shared" si="75"/>
        <v>0</v>
      </c>
      <c r="O158" s="39"/>
      <c r="P158" s="39"/>
      <c r="Q158" s="39"/>
      <c r="R158" s="39"/>
      <c r="S158" s="39"/>
      <c r="T158" s="39"/>
      <c r="U158" s="30"/>
      <c r="V158" s="30"/>
      <c r="W158" s="30"/>
      <c r="X158" s="48"/>
    </row>
    <row r="159" spans="1:24" ht="18.5">
      <c r="A159" s="61"/>
      <c r="B159" s="61"/>
      <c r="C159" s="61"/>
      <c r="D159" s="61"/>
      <c r="E159" s="39" t="s">
        <v>47</v>
      </c>
      <c r="F159" s="13">
        <f t="shared" si="71"/>
        <v>3571428.57</v>
      </c>
      <c r="G159" s="13">
        <f t="shared" si="72"/>
        <v>3571428.57</v>
      </c>
      <c r="H159" s="20">
        <v>0</v>
      </c>
      <c r="I159" s="20">
        <v>0</v>
      </c>
      <c r="J159" s="13">
        <v>3571428.57</v>
      </c>
      <c r="K159" s="13">
        <v>3571428.57</v>
      </c>
      <c r="L159" s="13">
        <v>0</v>
      </c>
      <c r="M159" s="13">
        <v>0</v>
      </c>
      <c r="N159" s="13">
        <f t="shared" si="75"/>
        <v>0</v>
      </c>
      <c r="O159" s="39"/>
      <c r="P159" s="39"/>
      <c r="Q159" s="39"/>
      <c r="R159" s="39"/>
      <c r="S159" s="39"/>
      <c r="T159" s="39"/>
      <c r="U159" s="30"/>
      <c r="V159" s="30"/>
      <c r="W159" s="30"/>
      <c r="X159" s="48"/>
    </row>
    <row r="160" spans="1:24" ht="18.5">
      <c r="A160" s="61"/>
      <c r="B160" s="61"/>
      <c r="C160" s="61"/>
      <c r="D160" s="61"/>
      <c r="E160" s="39" t="s">
        <v>51</v>
      </c>
      <c r="F160" s="13">
        <f t="shared" si="71"/>
        <v>0</v>
      </c>
      <c r="G160" s="13">
        <f t="shared" si="72"/>
        <v>0</v>
      </c>
      <c r="H160" s="20">
        <v>0</v>
      </c>
      <c r="I160" s="20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f t="shared" si="75"/>
        <v>0</v>
      </c>
      <c r="O160" s="39"/>
      <c r="P160" s="39"/>
      <c r="Q160" s="39"/>
      <c r="R160" s="39"/>
      <c r="S160" s="39"/>
      <c r="T160" s="39"/>
      <c r="U160" s="30"/>
      <c r="V160" s="30"/>
      <c r="W160" s="30"/>
      <c r="X160" s="48"/>
    </row>
    <row r="161" spans="1:24" ht="18.5">
      <c r="A161" s="61"/>
      <c r="B161" s="61"/>
      <c r="C161" s="61"/>
      <c r="D161" s="61"/>
      <c r="E161" s="39" t="s">
        <v>84</v>
      </c>
      <c r="F161" s="13">
        <f t="shared" si="71"/>
        <v>0</v>
      </c>
      <c r="G161" s="13">
        <f t="shared" si="72"/>
        <v>0</v>
      </c>
      <c r="H161" s="20">
        <v>0</v>
      </c>
      <c r="I161" s="20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f t="shared" si="75"/>
        <v>0</v>
      </c>
      <c r="O161" s="39"/>
      <c r="P161" s="39"/>
      <c r="Q161" s="39"/>
      <c r="R161" s="39"/>
      <c r="S161" s="39"/>
      <c r="T161" s="39"/>
      <c r="U161" s="30"/>
      <c r="V161" s="30"/>
      <c r="W161" s="30"/>
      <c r="X161" s="48"/>
    </row>
    <row r="162" spans="1:24" ht="39.75" customHeight="1">
      <c r="A162" s="64" t="s">
        <v>38</v>
      </c>
      <c r="B162" s="64"/>
      <c r="C162" s="60" t="s">
        <v>22</v>
      </c>
      <c r="D162" s="64"/>
      <c r="E162" s="32" t="s">
        <v>21</v>
      </c>
      <c r="F162" s="7">
        <f>H162+J162+L162</f>
        <v>85992029.810000002</v>
      </c>
      <c r="G162" s="7">
        <f>I162+K162+M162</f>
        <v>85992029.810000002</v>
      </c>
      <c r="H162" s="7">
        <f t="shared" ref="H162:M164" si="76">H132+H142</f>
        <v>30974888.859999999</v>
      </c>
      <c r="I162" s="7">
        <f t="shared" si="76"/>
        <v>30974888.859999999</v>
      </c>
      <c r="J162" s="7">
        <f t="shared" si="76"/>
        <v>28409256.309999999</v>
      </c>
      <c r="K162" s="7">
        <f t="shared" si="76"/>
        <v>28409256.309999999</v>
      </c>
      <c r="L162" s="13">
        <f t="shared" si="76"/>
        <v>26607884.640000001</v>
      </c>
      <c r="M162" s="13">
        <f t="shared" si="76"/>
        <v>26607884.640000001</v>
      </c>
      <c r="N162" s="7">
        <f t="shared" si="62"/>
        <v>0</v>
      </c>
      <c r="O162" s="60" t="s">
        <v>22</v>
      </c>
      <c r="P162" s="60" t="s">
        <v>22</v>
      </c>
      <c r="Q162" s="60" t="s">
        <v>22</v>
      </c>
      <c r="R162" s="60" t="s">
        <v>22</v>
      </c>
      <c r="S162" s="60" t="s">
        <v>22</v>
      </c>
      <c r="T162" s="60" t="s">
        <v>22</v>
      </c>
      <c r="U162" s="60" t="s">
        <v>22</v>
      </c>
      <c r="V162" s="60" t="s">
        <v>22</v>
      </c>
      <c r="W162" s="60" t="s">
        <v>22</v>
      </c>
      <c r="X162" s="60" t="s">
        <v>22</v>
      </c>
    </row>
    <row r="163" spans="1:24" ht="28.5" customHeight="1">
      <c r="A163" s="64"/>
      <c r="B163" s="64"/>
      <c r="C163" s="60"/>
      <c r="D163" s="64"/>
      <c r="E163" s="32" t="s">
        <v>46</v>
      </c>
      <c r="F163" s="7">
        <f t="shared" ref="F163:F166" si="77">H163+J163+L163</f>
        <v>55681488.729999997</v>
      </c>
      <c r="G163" s="7">
        <f t="shared" ref="G163:G166" si="78">I163+K163+M163</f>
        <v>55681488.729999997</v>
      </c>
      <c r="H163" s="7">
        <f t="shared" si="76"/>
        <v>18749172.349999998</v>
      </c>
      <c r="I163" s="7">
        <f t="shared" si="76"/>
        <v>18749172.349999998</v>
      </c>
      <c r="J163" s="7">
        <f t="shared" si="76"/>
        <v>18184470.739999998</v>
      </c>
      <c r="K163" s="7">
        <f t="shared" si="76"/>
        <v>18184470.739999998</v>
      </c>
      <c r="L163" s="13">
        <f t="shared" si="76"/>
        <v>18747845.640000001</v>
      </c>
      <c r="M163" s="13">
        <f t="shared" si="76"/>
        <v>18747845.640000001</v>
      </c>
      <c r="N163" s="7">
        <f t="shared" si="62"/>
        <v>0</v>
      </c>
      <c r="O163" s="60"/>
      <c r="P163" s="60"/>
      <c r="Q163" s="60"/>
      <c r="R163" s="60"/>
      <c r="S163" s="60"/>
      <c r="T163" s="60"/>
      <c r="U163" s="60"/>
      <c r="V163" s="60"/>
      <c r="W163" s="60"/>
      <c r="X163" s="60"/>
    </row>
    <row r="164" spans="1:24" ht="28.5" customHeight="1">
      <c r="A164" s="64"/>
      <c r="B164" s="64"/>
      <c r="C164" s="60"/>
      <c r="D164" s="64"/>
      <c r="E164" s="32" t="s">
        <v>47</v>
      </c>
      <c r="F164" s="7">
        <f t="shared" si="77"/>
        <v>30310541.079999998</v>
      </c>
      <c r="G164" s="7">
        <f t="shared" si="78"/>
        <v>30310541.079999998</v>
      </c>
      <c r="H164" s="7">
        <f t="shared" si="76"/>
        <v>12225716.51</v>
      </c>
      <c r="I164" s="7">
        <f t="shared" si="76"/>
        <v>12225716.51</v>
      </c>
      <c r="J164" s="7">
        <f t="shared" si="76"/>
        <v>10224785.57</v>
      </c>
      <c r="K164" s="7">
        <f t="shared" si="76"/>
        <v>10224785.57</v>
      </c>
      <c r="L164" s="13">
        <f t="shared" si="76"/>
        <v>7860039</v>
      </c>
      <c r="M164" s="13">
        <f t="shared" si="76"/>
        <v>7860039</v>
      </c>
      <c r="N164" s="7">
        <f t="shared" si="62"/>
        <v>0</v>
      </c>
      <c r="O164" s="60"/>
      <c r="P164" s="60"/>
      <c r="Q164" s="60"/>
      <c r="R164" s="60"/>
      <c r="S164" s="60"/>
      <c r="T164" s="60"/>
      <c r="U164" s="60"/>
      <c r="V164" s="60"/>
      <c r="W164" s="60"/>
      <c r="X164" s="60"/>
    </row>
    <row r="165" spans="1:24" ht="28.5" customHeight="1">
      <c r="A165" s="64"/>
      <c r="B165" s="64"/>
      <c r="C165" s="60"/>
      <c r="D165" s="64"/>
      <c r="E165" s="32" t="s">
        <v>51</v>
      </c>
      <c r="F165" s="7">
        <f t="shared" si="77"/>
        <v>0</v>
      </c>
      <c r="G165" s="7">
        <f t="shared" si="78"/>
        <v>0</v>
      </c>
      <c r="H165" s="7">
        <f t="shared" ref="H165:I166" si="79">H135+H145</f>
        <v>0</v>
      </c>
      <c r="I165" s="7">
        <f t="shared" si="79"/>
        <v>0</v>
      </c>
      <c r="J165" s="7">
        <f>J135+J140</f>
        <v>0</v>
      </c>
      <c r="K165" s="7">
        <f>K135+K145</f>
        <v>0</v>
      </c>
      <c r="L165" s="13">
        <f t="shared" ref="L165:M165" si="80">L135+L145</f>
        <v>0</v>
      </c>
      <c r="M165" s="13">
        <f t="shared" si="80"/>
        <v>0</v>
      </c>
      <c r="N165" s="7">
        <f t="shared" si="62"/>
        <v>0</v>
      </c>
      <c r="O165" s="60"/>
      <c r="P165" s="60"/>
      <c r="Q165" s="60"/>
      <c r="R165" s="60"/>
      <c r="S165" s="60"/>
      <c r="T165" s="60"/>
      <c r="U165" s="60"/>
      <c r="V165" s="60"/>
      <c r="W165" s="60"/>
      <c r="X165" s="60"/>
    </row>
    <row r="166" spans="1:24" ht="31.5" customHeight="1">
      <c r="A166" s="64"/>
      <c r="B166" s="64"/>
      <c r="C166" s="60"/>
      <c r="D166" s="64"/>
      <c r="E166" s="32" t="s">
        <v>79</v>
      </c>
      <c r="F166" s="7">
        <f t="shared" si="77"/>
        <v>0</v>
      </c>
      <c r="G166" s="7">
        <f t="shared" si="78"/>
        <v>0</v>
      </c>
      <c r="H166" s="7">
        <f t="shared" si="79"/>
        <v>0</v>
      </c>
      <c r="I166" s="7">
        <f t="shared" si="79"/>
        <v>0</v>
      </c>
      <c r="J166" s="7">
        <f>J136+J146</f>
        <v>0</v>
      </c>
      <c r="K166" s="7">
        <f>K136+K146</f>
        <v>0</v>
      </c>
      <c r="L166" s="13">
        <f t="shared" ref="L166:M166" si="81">L136+L146</f>
        <v>0</v>
      </c>
      <c r="M166" s="13">
        <f t="shared" si="81"/>
        <v>0</v>
      </c>
      <c r="N166" s="7">
        <f t="shared" si="62"/>
        <v>0</v>
      </c>
      <c r="O166" s="60"/>
      <c r="P166" s="60"/>
      <c r="Q166" s="60"/>
      <c r="R166" s="60"/>
      <c r="S166" s="60"/>
      <c r="T166" s="60"/>
      <c r="U166" s="60"/>
      <c r="V166" s="60"/>
      <c r="W166" s="60"/>
      <c r="X166" s="60"/>
    </row>
    <row r="167" spans="1:24" s="21" customFormat="1" ht="46.5" customHeight="1">
      <c r="A167" s="61" t="s">
        <v>39</v>
      </c>
      <c r="B167" s="61"/>
      <c r="C167" s="59" t="s">
        <v>22</v>
      </c>
      <c r="D167" s="61"/>
      <c r="E167" s="39" t="s">
        <v>21</v>
      </c>
      <c r="F167" s="13">
        <f>H167+J167+L167</f>
        <v>280848541.05000001</v>
      </c>
      <c r="G167" s="13">
        <f>I167+K167+M167</f>
        <v>280848541.05000001</v>
      </c>
      <c r="H167" s="13">
        <f t="shared" ref="H167:M171" si="82">H28+H76+H93+H125+H162</f>
        <v>84696725.310000002</v>
      </c>
      <c r="I167" s="13">
        <f t="shared" si="82"/>
        <v>84696725.310000002</v>
      </c>
      <c r="J167" s="13">
        <f t="shared" si="82"/>
        <v>100593517.96000001</v>
      </c>
      <c r="K167" s="13">
        <f t="shared" si="82"/>
        <v>100593517.96000001</v>
      </c>
      <c r="L167" s="13">
        <f t="shared" si="82"/>
        <v>95558297.780000001</v>
      </c>
      <c r="M167" s="13">
        <f t="shared" si="82"/>
        <v>95558297.780000001</v>
      </c>
      <c r="N167" s="13">
        <f t="shared" si="62"/>
        <v>0</v>
      </c>
      <c r="O167" s="59" t="s">
        <v>22</v>
      </c>
      <c r="P167" s="59" t="s">
        <v>22</v>
      </c>
      <c r="Q167" s="59" t="s">
        <v>22</v>
      </c>
      <c r="R167" s="59" t="s">
        <v>22</v>
      </c>
      <c r="S167" s="59" t="s">
        <v>22</v>
      </c>
      <c r="T167" s="59" t="s">
        <v>22</v>
      </c>
      <c r="U167" s="59" t="s">
        <v>22</v>
      </c>
      <c r="V167" s="59" t="s">
        <v>22</v>
      </c>
      <c r="W167" s="59" t="s">
        <v>22</v>
      </c>
      <c r="X167" s="59" t="s">
        <v>22</v>
      </c>
    </row>
    <row r="168" spans="1:24" s="21" customFormat="1" ht="23.25" customHeight="1">
      <c r="A168" s="61"/>
      <c r="B168" s="61"/>
      <c r="C168" s="59"/>
      <c r="D168" s="61"/>
      <c r="E168" s="39" t="s">
        <v>86</v>
      </c>
      <c r="F168" s="13">
        <f>H168+J168+L168</f>
        <v>176475379.44</v>
      </c>
      <c r="G168" s="13">
        <f>I168+K168+M168</f>
        <v>176475379.44</v>
      </c>
      <c r="H168" s="13">
        <f t="shared" si="82"/>
        <v>58315895.179999992</v>
      </c>
      <c r="I168" s="13">
        <f t="shared" si="82"/>
        <v>58315895.179999992</v>
      </c>
      <c r="J168" s="13">
        <f t="shared" si="82"/>
        <v>57378350.230000004</v>
      </c>
      <c r="K168" s="13">
        <f t="shared" si="82"/>
        <v>57378350.230000004</v>
      </c>
      <c r="L168" s="13">
        <f t="shared" si="82"/>
        <v>60781134.030000001</v>
      </c>
      <c r="M168" s="13">
        <f t="shared" si="82"/>
        <v>60781134.030000001</v>
      </c>
      <c r="N168" s="13">
        <f t="shared" si="62"/>
        <v>0</v>
      </c>
      <c r="O168" s="59"/>
      <c r="P168" s="59"/>
      <c r="Q168" s="59"/>
      <c r="R168" s="59"/>
      <c r="S168" s="59"/>
      <c r="T168" s="59"/>
      <c r="U168" s="59"/>
      <c r="V168" s="59"/>
      <c r="W168" s="59"/>
      <c r="X168" s="59"/>
    </row>
    <row r="169" spans="1:24" s="21" customFormat="1" ht="23.25" customHeight="1">
      <c r="A169" s="61"/>
      <c r="B169" s="61"/>
      <c r="C169" s="59"/>
      <c r="D169" s="61"/>
      <c r="E169" s="39" t="s">
        <v>47</v>
      </c>
      <c r="F169" s="13">
        <f t="shared" ref="F169:F171" si="83">H169+J169+L169</f>
        <v>103889661.61000001</v>
      </c>
      <c r="G169" s="13">
        <f t="shared" ref="G169:G171" si="84">I169+K169+M169</f>
        <v>103889661.61000001</v>
      </c>
      <c r="H169" s="13">
        <f t="shared" si="82"/>
        <v>26374830.130000003</v>
      </c>
      <c r="I169" s="13">
        <f t="shared" si="82"/>
        <v>26374830.130000003</v>
      </c>
      <c r="J169" s="13">
        <f t="shared" si="82"/>
        <v>42749667.730000004</v>
      </c>
      <c r="K169" s="13">
        <f t="shared" si="82"/>
        <v>42749667.730000004</v>
      </c>
      <c r="L169" s="13">
        <f t="shared" si="82"/>
        <v>34765163.75</v>
      </c>
      <c r="M169" s="13">
        <f t="shared" si="82"/>
        <v>34765163.75</v>
      </c>
      <c r="N169" s="13">
        <f t="shared" si="62"/>
        <v>0</v>
      </c>
      <c r="O169" s="59"/>
      <c r="P169" s="59"/>
      <c r="Q169" s="59"/>
      <c r="R169" s="59"/>
      <c r="S169" s="59"/>
      <c r="T169" s="59"/>
      <c r="U169" s="59"/>
      <c r="V169" s="59"/>
      <c r="W169" s="59"/>
      <c r="X169" s="59"/>
    </row>
    <row r="170" spans="1:24" s="21" customFormat="1" ht="23.25" customHeight="1">
      <c r="A170" s="61"/>
      <c r="B170" s="61"/>
      <c r="C170" s="59"/>
      <c r="D170" s="61"/>
      <c r="E170" s="39" t="s">
        <v>51</v>
      </c>
      <c r="F170" s="13">
        <f t="shared" si="83"/>
        <v>483500</v>
      </c>
      <c r="G170" s="13">
        <f t="shared" si="84"/>
        <v>483500</v>
      </c>
      <c r="H170" s="13">
        <f t="shared" si="82"/>
        <v>6000</v>
      </c>
      <c r="I170" s="13">
        <f t="shared" si="82"/>
        <v>6000</v>
      </c>
      <c r="J170" s="13">
        <f t="shared" si="82"/>
        <v>465500</v>
      </c>
      <c r="K170" s="13">
        <f t="shared" si="82"/>
        <v>465500</v>
      </c>
      <c r="L170" s="13">
        <f t="shared" si="82"/>
        <v>12000</v>
      </c>
      <c r="M170" s="13">
        <f t="shared" si="82"/>
        <v>12000</v>
      </c>
      <c r="N170" s="13">
        <f t="shared" si="62"/>
        <v>0</v>
      </c>
      <c r="O170" s="59"/>
      <c r="P170" s="59"/>
      <c r="Q170" s="59"/>
      <c r="R170" s="59"/>
      <c r="S170" s="59"/>
      <c r="T170" s="59"/>
      <c r="U170" s="59"/>
      <c r="V170" s="59"/>
      <c r="W170" s="59"/>
      <c r="X170" s="59"/>
    </row>
    <row r="171" spans="1:24" s="21" customFormat="1" ht="24" customHeight="1">
      <c r="A171" s="61"/>
      <c r="B171" s="61"/>
      <c r="C171" s="59"/>
      <c r="D171" s="61"/>
      <c r="E171" s="39" t="s">
        <v>84</v>
      </c>
      <c r="F171" s="13">
        <f t="shared" si="83"/>
        <v>0</v>
      </c>
      <c r="G171" s="13">
        <f t="shared" si="84"/>
        <v>0</v>
      </c>
      <c r="H171" s="13">
        <f t="shared" si="82"/>
        <v>0</v>
      </c>
      <c r="I171" s="13">
        <f t="shared" si="82"/>
        <v>0</v>
      </c>
      <c r="J171" s="13">
        <f t="shared" si="82"/>
        <v>0</v>
      </c>
      <c r="K171" s="13">
        <f t="shared" si="82"/>
        <v>0</v>
      </c>
      <c r="L171" s="13">
        <f t="shared" si="82"/>
        <v>0</v>
      </c>
      <c r="M171" s="13">
        <f t="shared" si="82"/>
        <v>0</v>
      </c>
      <c r="N171" s="13">
        <f t="shared" si="62"/>
        <v>0</v>
      </c>
      <c r="O171" s="59"/>
      <c r="P171" s="59"/>
      <c r="Q171" s="59"/>
      <c r="R171" s="59"/>
      <c r="S171" s="59"/>
      <c r="T171" s="59"/>
      <c r="U171" s="59"/>
      <c r="V171" s="59"/>
      <c r="W171" s="59"/>
      <c r="X171" s="59"/>
    </row>
    <row r="172" spans="1:24" s="21" customFormat="1" ht="38.25" customHeight="1">
      <c r="A172" s="71" t="s">
        <v>97</v>
      </c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41"/>
      <c r="X172" s="22"/>
    </row>
    <row r="173" spans="1:24" ht="45" customHeight="1">
      <c r="A173" s="70" t="s">
        <v>49</v>
      </c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40"/>
      <c r="X173" s="15"/>
    </row>
    <row r="174" spans="1:24">
      <c r="A174" s="70" t="s">
        <v>44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40"/>
      <c r="X174" s="15"/>
    </row>
    <row r="175" spans="1:24" ht="26.25" customHeight="1">
      <c r="A175" s="70" t="s">
        <v>96</v>
      </c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40"/>
      <c r="X175" s="15"/>
    </row>
    <row r="176" spans="1:24">
      <c r="A176" s="70" t="s">
        <v>45</v>
      </c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40"/>
      <c r="X176" s="15"/>
    </row>
    <row r="177" spans="1:44" ht="15.65" customHeight="1">
      <c r="A177" s="69" t="s">
        <v>93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8"/>
      <c r="AP177" s="8"/>
      <c r="AQ177" s="8"/>
      <c r="AR177" s="8"/>
    </row>
    <row r="178" spans="1:44" ht="15.5">
      <c r="A178" s="69" t="s">
        <v>94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3"/>
      <c r="AP178" s="3"/>
      <c r="AQ178" s="3"/>
      <c r="AR178" s="3"/>
    </row>
    <row r="179" spans="1:44" ht="15.5">
      <c r="A179" s="69" t="s">
        <v>95</v>
      </c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3"/>
      <c r="AP179" s="3"/>
      <c r="AQ179" s="3"/>
      <c r="AR179" s="3"/>
    </row>
    <row r="180" spans="1:44" ht="15.5">
      <c r="A180" s="69" t="s">
        <v>91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3"/>
      <c r="AP180" s="3"/>
      <c r="AQ180" s="3"/>
      <c r="AR180" s="3"/>
    </row>
  </sheetData>
  <mergeCells count="359">
    <mergeCell ref="W142:W146"/>
    <mergeCell ref="X142:X146"/>
    <mergeCell ref="W147:W151"/>
    <mergeCell ref="X147:X151"/>
    <mergeCell ref="W162:W166"/>
    <mergeCell ref="X162:X166"/>
    <mergeCell ref="W167:W171"/>
    <mergeCell ref="X167:X171"/>
    <mergeCell ref="P71:P75"/>
    <mergeCell ref="Q71:Q75"/>
    <mergeCell ref="R71:R75"/>
    <mergeCell ref="S71:S75"/>
    <mergeCell ref="T71:T75"/>
    <mergeCell ref="U71:U75"/>
    <mergeCell ref="V71:V75"/>
    <mergeCell ref="W71:W75"/>
    <mergeCell ref="X71:X75"/>
    <mergeCell ref="W110:W114"/>
    <mergeCell ref="X110:X114"/>
    <mergeCell ref="W115:W119"/>
    <mergeCell ref="X115:X119"/>
    <mergeCell ref="W120:W122"/>
    <mergeCell ref="X120:X122"/>
    <mergeCell ref="W125:W129"/>
    <mergeCell ref="X125:X129"/>
    <mergeCell ref="W132:W136"/>
    <mergeCell ref="X132:X136"/>
    <mergeCell ref="A81:X81"/>
    <mergeCell ref="A82:X82"/>
    <mergeCell ref="W83:W87"/>
    <mergeCell ref="X83:X87"/>
    <mergeCell ref="W93:W97"/>
    <mergeCell ref="X93:X97"/>
    <mergeCell ref="A98:X98"/>
    <mergeCell ref="A99:X99"/>
    <mergeCell ref="W100:W104"/>
    <mergeCell ref="X100:X104"/>
    <mergeCell ref="T125:T129"/>
    <mergeCell ref="V110:V114"/>
    <mergeCell ref="R110:R114"/>
    <mergeCell ref="U110:U114"/>
    <mergeCell ref="R100:R104"/>
    <mergeCell ref="Q100:Q104"/>
    <mergeCell ref="A100:A104"/>
    <mergeCell ref="V100:V104"/>
    <mergeCell ref="U100:U104"/>
    <mergeCell ref="P100:P104"/>
    <mergeCell ref="T100:T104"/>
    <mergeCell ref="W55:W57"/>
    <mergeCell ref="X55:X57"/>
    <mergeCell ref="W60:W65"/>
    <mergeCell ref="X60:X65"/>
    <mergeCell ref="W66:W70"/>
    <mergeCell ref="X66:X70"/>
    <mergeCell ref="W76:W80"/>
    <mergeCell ref="X76:X80"/>
    <mergeCell ref="W28:W32"/>
    <mergeCell ref="X28:X32"/>
    <mergeCell ref="A33:X33"/>
    <mergeCell ref="A34:X34"/>
    <mergeCell ref="W35:W39"/>
    <mergeCell ref="X35:X39"/>
    <mergeCell ref="W45:W49"/>
    <mergeCell ref="X45:X49"/>
    <mergeCell ref="W50:W54"/>
    <mergeCell ref="X50:X54"/>
    <mergeCell ref="V60:V65"/>
    <mergeCell ref="T60:T65"/>
    <mergeCell ref="U60:U65"/>
    <mergeCell ref="U50:U54"/>
    <mergeCell ref="V50:V54"/>
    <mergeCell ref="V35:V39"/>
    <mergeCell ref="O8:X8"/>
    <mergeCell ref="Q9:X9"/>
    <mergeCell ref="W10:X10"/>
    <mergeCell ref="W11:W12"/>
    <mergeCell ref="X11:X12"/>
    <mergeCell ref="A14:X14"/>
    <mergeCell ref="A15:X15"/>
    <mergeCell ref="A16:X16"/>
    <mergeCell ref="W17:W21"/>
    <mergeCell ref="X17:X21"/>
    <mergeCell ref="V17:V21"/>
    <mergeCell ref="F10:G10"/>
    <mergeCell ref="U17:U21"/>
    <mergeCell ref="C11:C12"/>
    <mergeCell ref="R17:R21"/>
    <mergeCell ref="Q17:Q21"/>
    <mergeCell ref="P17:P21"/>
    <mergeCell ref="O17:O21"/>
    <mergeCell ref="B17:D21"/>
    <mergeCell ref="A17:A21"/>
    <mergeCell ref="H10:I10"/>
    <mergeCell ref="J10:K10"/>
    <mergeCell ref="J11:J12"/>
    <mergeCell ref="K11:K12"/>
    <mergeCell ref="B22:B26"/>
    <mergeCell ref="C22:C26"/>
    <mergeCell ref="D22:D26"/>
    <mergeCell ref="B60:D65"/>
    <mergeCell ref="O60:O65"/>
    <mergeCell ref="P60:P65"/>
    <mergeCell ref="Q60:Q65"/>
    <mergeCell ref="R60:R65"/>
    <mergeCell ref="S60:S65"/>
    <mergeCell ref="P50:P54"/>
    <mergeCell ref="Q50:Q54"/>
    <mergeCell ref="R50:R54"/>
    <mergeCell ref="R28:R32"/>
    <mergeCell ref="C28:C32"/>
    <mergeCell ref="A28:B32"/>
    <mergeCell ref="P28:P32"/>
    <mergeCell ref="A50:A54"/>
    <mergeCell ref="B50:D54"/>
    <mergeCell ref="Q35:Q39"/>
    <mergeCell ref="O35:O39"/>
    <mergeCell ref="R55:R57"/>
    <mergeCell ref="S55:S57"/>
    <mergeCell ref="S50:S54"/>
    <mergeCell ref="A2:V2"/>
    <mergeCell ref="A3:V3"/>
    <mergeCell ref="A4:V4"/>
    <mergeCell ref="A5:V5"/>
    <mergeCell ref="I11:I12"/>
    <mergeCell ref="B8:B12"/>
    <mergeCell ref="R11:R12"/>
    <mergeCell ref="P9:P12"/>
    <mergeCell ref="C8:N8"/>
    <mergeCell ref="F11:F12"/>
    <mergeCell ref="H11:H12"/>
    <mergeCell ref="Q11:Q12"/>
    <mergeCell ref="U10:V10"/>
    <mergeCell ref="G11:G12"/>
    <mergeCell ref="A6:V6"/>
    <mergeCell ref="U11:U12"/>
    <mergeCell ref="Q10:R10"/>
    <mergeCell ref="E9:E12"/>
    <mergeCell ref="L10:M10"/>
    <mergeCell ref="N10:N12"/>
    <mergeCell ref="F9:N9"/>
    <mergeCell ref="O9:O12"/>
    <mergeCell ref="C9:D10"/>
    <mergeCell ref="V11:V12"/>
    <mergeCell ref="S10:T10"/>
    <mergeCell ref="S11:S12"/>
    <mergeCell ref="L11:L12"/>
    <mergeCell ref="M11:M12"/>
    <mergeCell ref="A22:A26"/>
    <mergeCell ref="O28:O32"/>
    <mergeCell ref="A88:A92"/>
    <mergeCell ref="C88:C92"/>
    <mergeCell ref="B88:B92"/>
    <mergeCell ref="D88:D92"/>
    <mergeCell ref="B83:D87"/>
    <mergeCell ref="A35:A39"/>
    <mergeCell ref="B40:B44"/>
    <mergeCell ref="C40:C44"/>
    <mergeCell ref="D40:D44"/>
    <mergeCell ref="A40:A44"/>
    <mergeCell ref="B35:D39"/>
    <mergeCell ref="A83:A87"/>
    <mergeCell ref="Q28:Q32"/>
    <mergeCell ref="A71:A75"/>
    <mergeCell ref="B71:B75"/>
    <mergeCell ref="C71:C75"/>
    <mergeCell ref="A45:A49"/>
    <mergeCell ref="P35:P39"/>
    <mergeCell ref="U28:U32"/>
    <mergeCell ref="D28:D32"/>
    <mergeCell ref="V28:V32"/>
    <mergeCell ref="R35:R39"/>
    <mergeCell ref="O50:O54"/>
    <mergeCell ref="V83:V87"/>
    <mergeCell ref="U83:U87"/>
    <mergeCell ref="Q83:Q87"/>
    <mergeCell ref="U45:U49"/>
    <mergeCell ref="V45:V49"/>
    <mergeCell ref="U35:U39"/>
    <mergeCell ref="U55:U57"/>
    <mergeCell ref="V55:V57"/>
    <mergeCell ref="O55:O57"/>
    <mergeCell ref="P55:P57"/>
    <mergeCell ref="Q55:Q57"/>
    <mergeCell ref="V66:V70"/>
    <mergeCell ref="S83:S87"/>
    <mergeCell ref="T83:T87"/>
    <mergeCell ref="B45:D49"/>
    <mergeCell ref="O45:O49"/>
    <mergeCell ref="P45:P49"/>
    <mergeCell ref="Q45:Q49"/>
    <mergeCell ref="R45:R49"/>
    <mergeCell ref="T55:T57"/>
    <mergeCell ref="A55:A59"/>
    <mergeCell ref="B55:B59"/>
    <mergeCell ref="C55:C59"/>
    <mergeCell ref="D55:D59"/>
    <mergeCell ref="Q93:Q97"/>
    <mergeCell ref="A93:B97"/>
    <mergeCell ref="P93:P97"/>
    <mergeCell ref="O93:O97"/>
    <mergeCell ref="S93:S97"/>
    <mergeCell ref="T93:T97"/>
    <mergeCell ref="P83:P87"/>
    <mergeCell ref="O83:O87"/>
    <mergeCell ref="R83:R87"/>
    <mergeCell ref="A66:A70"/>
    <mergeCell ref="B66:D70"/>
    <mergeCell ref="O66:O70"/>
    <mergeCell ref="P66:P70"/>
    <mergeCell ref="Q66:Q70"/>
    <mergeCell ref="R66:R70"/>
    <mergeCell ref="R93:R97"/>
    <mergeCell ref="C93:C97"/>
    <mergeCell ref="S100:S104"/>
    <mergeCell ref="A125:B129"/>
    <mergeCell ref="D125:D129"/>
    <mergeCell ref="U125:U129"/>
    <mergeCell ref="D105:D109"/>
    <mergeCell ref="B120:B124"/>
    <mergeCell ref="C105:C109"/>
    <mergeCell ref="B110:D114"/>
    <mergeCell ref="P125:P129"/>
    <mergeCell ref="P110:P114"/>
    <mergeCell ref="Q110:Q114"/>
    <mergeCell ref="O110:O114"/>
    <mergeCell ref="B115:D119"/>
    <mergeCell ref="O125:O129"/>
    <mergeCell ref="A120:A124"/>
    <mergeCell ref="A105:A109"/>
    <mergeCell ref="Q125:Q129"/>
    <mergeCell ref="C125:C129"/>
    <mergeCell ref="B105:B109"/>
    <mergeCell ref="O100:O104"/>
    <mergeCell ref="B100:D104"/>
    <mergeCell ref="U115:U119"/>
    <mergeCell ref="R125:R129"/>
    <mergeCell ref="S125:S129"/>
    <mergeCell ref="S120:S122"/>
    <mergeCell ref="T120:T122"/>
    <mergeCell ref="A130:V130"/>
    <mergeCell ref="V115:V119"/>
    <mergeCell ref="D120:D124"/>
    <mergeCell ref="C120:C124"/>
    <mergeCell ref="O120:O122"/>
    <mergeCell ref="P120:P122"/>
    <mergeCell ref="Q120:Q122"/>
    <mergeCell ref="R120:R122"/>
    <mergeCell ref="O115:O119"/>
    <mergeCell ref="P115:P119"/>
    <mergeCell ref="Q115:Q119"/>
    <mergeCell ref="R115:R119"/>
    <mergeCell ref="A162:B166"/>
    <mergeCell ref="C162:C166"/>
    <mergeCell ref="O132:O136"/>
    <mergeCell ref="A132:A136"/>
    <mergeCell ref="P132:P136"/>
    <mergeCell ref="D137:D141"/>
    <mergeCell ref="Q142:Q146"/>
    <mergeCell ref="Q147:Q151"/>
    <mergeCell ref="P162:P166"/>
    <mergeCell ref="Q162:Q166"/>
    <mergeCell ref="O162:O166"/>
    <mergeCell ref="B132:D136"/>
    <mergeCell ref="B137:B141"/>
    <mergeCell ref="B152:B156"/>
    <mergeCell ref="A152:A156"/>
    <mergeCell ref="A137:A141"/>
    <mergeCell ref="C137:C141"/>
    <mergeCell ref="Q132:Q136"/>
    <mergeCell ref="A179:AN179"/>
    <mergeCell ref="A180:AN180"/>
    <mergeCell ref="A173:V173"/>
    <mergeCell ref="A172:V172"/>
    <mergeCell ref="A178:AN178"/>
    <mergeCell ref="A174:V174"/>
    <mergeCell ref="A175:V175"/>
    <mergeCell ref="A176:V176"/>
    <mergeCell ref="A177:AN177"/>
    <mergeCell ref="T50:T54"/>
    <mergeCell ref="S66:S70"/>
    <mergeCell ref="T66:T70"/>
    <mergeCell ref="R167:R171"/>
    <mergeCell ref="O167:O171"/>
    <mergeCell ref="C167:C171"/>
    <mergeCell ref="D167:D171"/>
    <mergeCell ref="U162:U166"/>
    <mergeCell ref="R147:R151"/>
    <mergeCell ref="U147:U151"/>
    <mergeCell ref="P142:P146"/>
    <mergeCell ref="B147:D151"/>
    <mergeCell ref="O147:O151"/>
    <mergeCell ref="B142:D146"/>
    <mergeCell ref="O142:O146"/>
    <mergeCell ref="Q167:Q171"/>
    <mergeCell ref="A167:B171"/>
    <mergeCell ref="P167:P171"/>
    <mergeCell ref="U167:U171"/>
    <mergeCell ref="D162:D166"/>
    <mergeCell ref="C152:C156"/>
    <mergeCell ref="D152:D156"/>
    <mergeCell ref="P147:P151"/>
    <mergeCell ref="U93:U97"/>
    <mergeCell ref="T11:T12"/>
    <mergeCell ref="S17:S21"/>
    <mergeCell ref="T17:T21"/>
    <mergeCell ref="S28:S32"/>
    <mergeCell ref="T28:T32"/>
    <mergeCell ref="S35:S39"/>
    <mergeCell ref="T35:T39"/>
    <mergeCell ref="S45:S49"/>
    <mergeCell ref="T45:T49"/>
    <mergeCell ref="V93:V97"/>
    <mergeCell ref="D93:D97"/>
    <mergeCell ref="V167:V171"/>
    <mergeCell ref="V162:V166"/>
    <mergeCell ref="U132:U136"/>
    <mergeCell ref="D71:D75"/>
    <mergeCell ref="O71:O75"/>
    <mergeCell ref="T115:T119"/>
    <mergeCell ref="T167:T171"/>
    <mergeCell ref="U142:U146"/>
    <mergeCell ref="S162:S166"/>
    <mergeCell ref="T162:T166"/>
    <mergeCell ref="S167:S171"/>
    <mergeCell ref="S110:S114"/>
    <mergeCell ref="T110:T114"/>
    <mergeCell ref="S115:S119"/>
    <mergeCell ref="V125:V129"/>
    <mergeCell ref="R162:R166"/>
    <mergeCell ref="V132:V136"/>
    <mergeCell ref="R132:R136"/>
    <mergeCell ref="T132:T136"/>
    <mergeCell ref="S132:S136"/>
    <mergeCell ref="U120:U122"/>
    <mergeCell ref="V120:V122"/>
    <mergeCell ref="U66:U70"/>
    <mergeCell ref="S142:S146"/>
    <mergeCell ref="A157:A161"/>
    <mergeCell ref="B157:B161"/>
    <mergeCell ref="C157:C161"/>
    <mergeCell ref="D157:D161"/>
    <mergeCell ref="U76:U80"/>
    <mergeCell ref="V76:V80"/>
    <mergeCell ref="A76:B80"/>
    <mergeCell ref="C76:C80"/>
    <mergeCell ref="D76:D80"/>
    <mergeCell ref="O76:O80"/>
    <mergeCell ref="P76:P80"/>
    <mergeCell ref="Q76:Q80"/>
    <mergeCell ref="R76:R80"/>
    <mergeCell ref="S76:S80"/>
    <mergeCell ref="T76:T80"/>
    <mergeCell ref="T142:T146"/>
    <mergeCell ref="S147:S151"/>
    <mergeCell ref="T147:T151"/>
    <mergeCell ref="R142:R146"/>
    <mergeCell ref="V142:V146"/>
    <mergeCell ref="A131:V131"/>
    <mergeCell ref="V147:V151"/>
  </mergeCells>
  <phoneticPr fontId="0" type="noConversion"/>
  <pageMargins left="0.70866141732283472" right="0.31496062992125984" top="0.74803149606299213" bottom="0.35433070866141736" header="0.31496062992125984" footer="0.31496062992125984"/>
  <pageSetup paperSize="9" scale="31" fitToHeight="7" orientation="landscape" horizontalDpi="180" verticalDpi="180" r:id="rId1"/>
  <headerFooter alignWithMargins="0"/>
  <rowBreaks count="5" manualBreakCount="5">
    <brk id="27" max="24" man="1"/>
    <brk id="80" max="24" man="1"/>
    <brk id="109" max="24" man="1"/>
    <brk id="136" max="24" man="1"/>
    <brk id="16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2021-05-24T06:16:58Z</cp:lastPrinted>
  <dcterms:created xsi:type="dcterms:W3CDTF">2006-09-28T05:33:49Z</dcterms:created>
  <dcterms:modified xsi:type="dcterms:W3CDTF">2024-05-22T05:49:56Z</dcterms:modified>
</cp:coreProperties>
</file>