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6140"/>
  </bookViews>
  <sheets>
    <sheet name="Приложение 1" sheetId="191" r:id="rId1"/>
    <sheet name="Приложение 2" sheetId="193" r:id="rId2"/>
  </sheets>
  <definedNames>
    <definedName name="_xlnm.Print_Titles" localSheetId="0">'Приложение 1'!$11:$11</definedName>
    <definedName name="_xlnm.Print_Titles" localSheetId="1">'Приложение 2'!$11:$11</definedName>
  </definedNames>
  <calcPr calcId="125725" iterate="1" iterateDelta="1E-4"/>
</workbook>
</file>

<file path=xl/calcChain.xml><?xml version="1.0" encoding="utf-8"?>
<calcChain xmlns="http://schemas.openxmlformats.org/spreadsheetml/2006/main">
  <c r="L29" i="193"/>
  <c r="M29"/>
  <c r="K29"/>
  <c r="L30"/>
  <c r="M30"/>
  <c r="K30"/>
  <c r="L82" i="191"/>
  <c r="K82"/>
  <c r="J82"/>
  <c r="L96"/>
  <c r="K96"/>
  <c r="J96"/>
  <c r="L94"/>
  <c r="J94"/>
  <c r="K84"/>
  <c r="J84"/>
  <c r="L84"/>
  <c r="L80"/>
  <c r="K80"/>
  <c r="J80"/>
  <c r="L78"/>
  <c r="K78"/>
  <c r="J78"/>
  <c r="K76"/>
  <c r="L76"/>
  <c r="J76"/>
  <c r="K60"/>
  <c r="K58" s="1"/>
  <c r="K57" s="1"/>
  <c r="L60"/>
  <c r="L58" s="1"/>
  <c r="L57" s="1"/>
  <c r="J60"/>
  <c r="J58" s="1"/>
  <c r="J57" s="1"/>
  <c r="K99"/>
  <c r="K98" s="1"/>
  <c r="L99"/>
  <c r="L98" s="1"/>
  <c r="J99"/>
  <c r="J98" s="1"/>
  <c r="L72"/>
  <c r="K72"/>
  <c r="J72"/>
  <c r="K52"/>
  <c r="K51" s="1"/>
  <c r="L52"/>
  <c r="L51" s="1"/>
  <c r="J52"/>
  <c r="J51"/>
  <c r="K14"/>
  <c r="K13" s="1"/>
  <c r="L14"/>
  <c r="L13" s="1"/>
  <c r="J14"/>
  <c r="J13" s="1"/>
  <c r="K18" i="193"/>
  <c r="K55" i="191"/>
  <c r="K54" s="1"/>
  <c r="L55"/>
  <c r="L54"/>
  <c r="J55"/>
  <c r="J54" s="1"/>
  <c r="K86"/>
  <c r="L86"/>
  <c r="J86"/>
  <c r="J75" s="1"/>
  <c r="J74" s="1"/>
  <c r="K24" i="193"/>
  <c r="L24"/>
  <c r="M24"/>
  <c r="K22"/>
  <c r="L22"/>
  <c r="M22"/>
  <c r="M18"/>
  <c r="L18"/>
  <c r="K27"/>
  <c r="K26" s="1"/>
  <c r="M27"/>
  <c r="M26" s="1"/>
  <c r="L27"/>
  <c r="L26"/>
  <c r="M20"/>
  <c r="L20"/>
  <c r="K20"/>
  <c r="M15"/>
  <c r="M14" s="1"/>
  <c r="L15"/>
  <c r="L14" s="1"/>
  <c r="K15"/>
  <c r="K14" s="1"/>
  <c r="K94" i="191"/>
  <c r="L92"/>
  <c r="L75" s="1"/>
  <c r="L74" s="1"/>
  <c r="K92"/>
  <c r="J92"/>
  <c r="L90"/>
  <c r="K90"/>
  <c r="J90"/>
  <c r="L88"/>
  <c r="K88"/>
  <c r="J88"/>
  <c r="J69"/>
  <c r="J68" s="1"/>
  <c r="J67" s="1"/>
  <c r="L69"/>
  <c r="L68" s="1"/>
  <c r="L67" s="1"/>
  <c r="K69"/>
  <c r="K68" s="1"/>
  <c r="K67" s="1"/>
  <c r="L65"/>
  <c r="L64" s="1"/>
  <c r="L63" s="1"/>
  <c r="K65"/>
  <c r="K64" s="1"/>
  <c r="K63" s="1"/>
  <c r="J65"/>
  <c r="J64" s="1"/>
  <c r="J63" s="1"/>
  <c r="L49"/>
  <c r="K49"/>
  <c r="J49"/>
  <c r="L46"/>
  <c r="K46"/>
  <c r="J46"/>
  <c r="L42"/>
  <c r="L41" s="1"/>
  <c r="K42"/>
  <c r="K41" s="1"/>
  <c r="J42"/>
  <c r="J41" s="1"/>
  <c r="L39"/>
  <c r="K39"/>
  <c r="J39"/>
  <c r="J37"/>
  <c r="L37"/>
  <c r="K37"/>
  <c r="L35"/>
  <c r="K35"/>
  <c r="J35"/>
  <c r="L33"/>
  <c r="K33"/>
  <c r="J33"/>
  <c r="J32" s="1"/>
  <c r="L29"/>
  <c r="K29"/>
  <c r="J29"/>
  <c r="L27"/>
  <c r="K27"/>
  <c r="J27"/>
  <c r="L25"/>
  <c r="K25"/>
  <c r="J25"/>
  <c r="L23"/>
  <c r="K23"/>
  <c r="J23"/>
  <c r="L22" l="1"/>
  <c r="L21" s="1"/>
  <c r="M12" i="193"/>
  <c r="K12"/>
  <c r="K75" i="191"/>
  <c r="K74" s="1"/>
  <c r="K32"/>
  <c r="K31" s="1"/>
  <c r="J22"/>
  <c r="J21" s="1"/>
  <c r="L17" i="193"/>
  <c r="L13" s="1"/>
  <c r="L12" s="1"/>
  <c r="M17"/>
  <c r="M13" s="1"/>
  <c r="K17"/>
  <c r="K13" s="1"/>
  <c r="L45" i="191"/>
  <c r="L44" s="1"/>
  <c r="K45"/>
  <c r="K44" s="1"/>
  <c r="J45"/>
  <c r="J44" s="1"/>
  <c r="J31"/>
  <c r="L32"/>
  <c r="L31" s="1"/>
  <c r="K22"/>
  <c r="K21" s="1"/>
  <c r="J12" l="1"/>
  <c r="L12"/>
  <c r="K12"/>
</calcChain>
</file>

<file path=xl/sharedStrings.xml><?xml version="1.0" encoding="utf-8"?>
<sst xmlns="http://schemas.openxmlformats.org/spreadsheetml/2006/main" count="887" uniqueCount="236">
  <si>
    <t>Сумма, рублей</t>
  </si>
  <si>
    <t xml:space="preserve">Единый сельскохозяйственный налог </t>
  </si>
  <si>
    <t>к решению Совета Москаленского муниципального района Омской области</t>
  </si>
  <si>
    <t>Прочие доходы от оказания платных услуг (работ)</t>
  </si>
  <si>
    <t>053</t>
  </si>
  <si>
    <t>013</t>
  </si>
  <si>
    <t>Безвозмездные поступления от других бюджетов бюджетной системы Российской Федерации</t>
  </si>
  <si>
    <t>00010102010010000110</t>
  </si>
  <si>
    <t>ГАДБ</t>
  </si>
  <si>
    <t>Наименование кодов классификации доходов районного бюджета</t>
  </si>
  <si>
    <t>Единый сельскохозяйственный налог</t>
  </si>
  <si>
    <t>00010503000010000110</t>
  </si>
  <si>
    <t>00010803010010000110</t>
  </si>
  <si>
    <t>00011105010100000120</t>
  </si>
  <si>
    <t>00011201000010000120</t>
  </si>
  <si>
    <t>00011406014100000430</t>
  </si>
  <si>
    <t>00020203029050000151</t>
  </si>
  <si>
    <t>00020203024050000151</t>
  </si>
  <si>
    <t>00020203027050000151</t>
  </si>
  <si>
    <t>ПРОГНОЗ</t>
  </si>
  <si>
    <t>Коды классификации доходов районного бюджета</t>
  </si>
  <si>
    <t>00020201001050000151</t>
  </si>
  <si>
    <t>00010500000000000000</t>
  </si>
  <si>
    <t>00010800000000000000</t>
  </si>
  <si>
    <t>00010803000010000110</t>
  </si>
  <si>
    <t>00011100000000000000</t>
  </si>
  <si>
    <t>00011105000000000120</t>
  </si>
  <si>
    <t>00011105010000000120</t>
  </si>
  <si>
    <t>00011200000000000000</t>
  </si>
  <si>
    <t>00011400000000000000</t>
  </si>
  <si>
    <t>00011406000000000430</t>
  </si>
  <si>
    <t>00011406010000000430</t>
  </si>
  <si>
    <t>00011600000000000000</t>
  </si>
  <si>
    <t>Иные межбюджетные трансферты</t>
  </si>
  <si>
    <t>00020000000000000000</t>
  </si>
  <si>
    <t>00020200000000000000</t>
  </si>
  <si>
    <t>00020201000000000151</t>
  </si>
  <si>
    <t>00020201001000000151</t>
  </si>
  <si>
    <t>00020203000000000151</t>
  </si>
  <si>
    <t>00020203024000000151</t>
  </si>
  <si>
    <t>00020203027000000151</t>
  </si>
  <si>
    <t>00020203029000000151</t>
  </si>
  <si>
    <t>00020204000000000151</t>
  </si>
  <si>
    <t>000</t>
  </si>
  <si>
    <t>1</t>
  </si>
  <si>
    <t>01</t>
  </si>
  <si>
    <t>02</t>
  </si>
  <si>
    <t>010</t>
  </si>
  <si>
    <t>0000</t>
  </si>
  <si>
    <t>05</t>
  </si>
  <si>
    <t>00</t>
  </si>
  <si>
    <t>03</t>
  </si>
  <si>
    <t>08</t>
  </si>
  <si>
    <t>11</t>
  </si>
  <si>
    <t>030</t>
  </si>
  <si>
    <t>09</t>
  </si>
  <si>
    <t>040</t>
  </si>
  <si>
    <t>045</t>
  </si>
  <si>
    <t>12</t>
  </si>
  <si>
    <t>14</t>
  </si>
  <si>
    <t>06</t>
  </si>
  <si>
    <t>014</t>
  </si>
  <si>
    <t>16</t>
  </si>
  <si>
    <t>060</t>
  </si>
  <si>
    <t>050</t>
  </si>
  <si>
    <t>2</t>
  </si>
  <si>
    <t>001</t>
  </si>
  <si>
    <t>024</t>
  </si>
  <si>
    <t>027</t>
  </si>
  <si>
    <t>029</t>
  </si>
  <si>
    <t>04</t>
  </si>
  <si>
    <t>Налоговые и неналоговые доходы</t>
  </si>
  <si>
    <t>Налоги на прибыль, доходы</t>
  </si>
  <si>
    <t>Налог на доходы физических лиц</t>
  </si>
  <si>
    <t>020</t>
  </si>
  <si>
    <t>Налоги на совокупный доход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</si>
  <si>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</si>
  <si>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</si>
  <si>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</si>
  <si>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</si>
  <si>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Штрафы, санкции, возмещение ущерба</t>
  </si>
  <si>
    <t>Безвозмездные поступления</t>
  </si>
  <si>
    <t>Прочие неналоговые доходы</t>
  </si>
  <si>
    <t>Акцизы по подакцизным товарам (продукции), производимым на территории Российской Федерации</t>
  </si>
  <si>
    <t>Налоги на товары (работы, услуги), реализуемые на территории Российской Федерации</t>
  </si>
  <si>
    <t>250</t>
  </si>
  <si>
    <t>Налог, взимаемый в связи с применением патентной системы налогообложения</t>
  </si>
  <si>
    <t>230</t>
  </si>
  <si>
    <t>240</t>
  </si>
  <si>
    <t>075</t>
  </si>
  <si>
    <t xml:space="preserve">к решению Совета Москаленского муниципального района Омской области </t>
  </si>
  <si>
    <t>110</t>
  </si>
  <si>
    <t>140</t>
  </si>
  <si>
    <t>Группа подвида доходов бюджета</t>
  </si>
  <si>
    <t>Вид доходов бюджета</t>
  </si>
  <si>
    <t>Подвид доходов бюджета</t>
  </si>
  <si>
    <t>Груп- па дохо-дов</t>
  </si>
  <si>
    <t>Под- груп-     па дохо-дов</t>
  </si>
  <si>
    <t>Ста- тья до-хо-дов</t>
  </si>
  <si>
    <t>Под- ста-  тья дохо-дов</t>
  </si>
  <si>
    <t>Эле- мент дохо-дов</t>
  </si>
  <si>
    <t>Груп- па дохо- дов</t>
  </si>
  <si>
    <t>Под- груп-     па дохо- дов</t>
  </si>
  <si>
    <t>Ста- тья до- хо- дов</t>
  </si>
  <si>
    <t>Под- ста-  тья дохо- дов</t>
  </si>
  <si>
    <t>Эле- мент дохо- дов</t>
  </si>
  <si>
    <t>Аналити-ческая группа подвида доходов бюджета</t>
  </si>
  <si>
    <t>Субвенции бюджетам бюджетной системы Российской Федерации</t>
  </si>
  <si>
    <t>260</t>
  </si>
  <si>
    <t>011</t>
  </si>
  <si>
    <t>021</t>
  </si>
  <si>
    <t>041</t>
  </si>
  <si>
    <t>Доходы от оказания платных услуг и компенсации затрат государства</t>
  </si>
  <si>
    <t xml:space="preserve">Прочие доходы от оказания платных услуг (работ) получателями средств бюджетов муниципальных районов
</t>
  </si>
  <si>
    <t>150</t>
  </si>
  <si>
    <t xml:space="preserve"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</si>
  <si>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>231</t>
  </si>
  <si>
    <t>241</t>
  </si>
  <si>
    <t>251</t>
  </si>
  <si>
    <t xml:space="preserve"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</si>
  <si>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>261</t>
  </si>
  <si>
    <t>070</t>
  </si>
  <si>
    <t>063</t>
  </si>
  <si>
    <t>073</t>
  </si>
  <si>
    <t>143</t>
  </si>
  <si>
    <t>153</t>
  </si>
  <si>
    <t>170</t>
  </si>
  <si>
    <t>173</t>
  </si>
  <si>
    <t>190</t>
  </si>
  <si>
    <t>193</t>
  </si>
  <si>
    <t>200</t>
  </si>
  <si>
    <t>203</t>
  </si>
  <si>
    <t xml:space="preserve">Дотации бюджетам бюджетной системы Российской Федерации
</t>
  </si>
  <si>
    <t xml:space="preserve">Дотации на выравнивание бюджетной обеспеченности
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</si>
  <si>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
</t>
  </si>
  <si>
    <t xml:space="preserve">Налог, взимаемый с налогоплательщиков, выбравших в качестве объекта налогообложения доходы
</t>
  </si>
  <si>
    <t xml:space="preserve"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
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</si>
  <si>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
</t>
  </si>
  <si>
    <t xml:space="preserve"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
</t>
  </si>
  <si>
    <t xml:space="preserve">Государственная пошлина по делам, рассматриваемым в судах общей юрисдикции, мировыми судьями (за исключением Верховного Суда Российской Федерации)
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</si>
  <si>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</si>
  <si>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</si>
  <si>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</si>
  <si>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Налог, взимаемый в связи с применением упрощенной системы налогообложения
</t>
  </si>
  <si>
    <t xml:space="preserve">Налог, взимаемый в связи с применением патентной системы налогообложения, зачисляемый в бюджеты муниципальных районов
</t>
  </si>
  <si>
    <t xml:space="preserve">Государственная пошлина по делам, рассматриваемым в судах общей юрисдикции, мировыми судьями
</t>
  </si>
  <si>
    <t xml:space="preserve"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</si>
  <si>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
</t>
  </si>
  <si>
    <t xml:space="preserve">Плата за негативное воздействие на окружающую среду
</t>
  </si>
  <si>
    <t xml:space="preserve">Плата за выбросы загрязняющих веществ в атмосферный воздух стационарными объектами
</t>
  </si>
  <si>
    <t xml:space="preserve">Плата за размещение отходов производства и потребления
</t>
  </si>
  <si>
    <t xml:space="preserve">Доходы от оказания платных услуг (работ)
</t>
  </si>
  <si>
    <t xml:space="preserve">Доходы от продажи земельных участков, находящихся в государственной и муниципальной собственности
</t>
  </si>
  <si>
    <t xml:space="preserve">Доходы от продажи земельных участков, государственная собственность на которые не разграничена
</t>
  </si>
  <si>
    <t xml:space="preserve">Административные штрафы, установленные Кодексом Российской Федерации об административных правонарушениях
</t>
  </si>
  <si>
    <t xml:space="preserve"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
</t>
  </si>
  <si>
    <t xml:space="preserve"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
</t>
  </si>
  <si>
    <t xml:space="preserve"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
</t>
  </si>
  <si>
    <t xml:space="preserve"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
</t>
  </si>
  <si>
    <t xml:space="preserve"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</si>
  <si>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 xml:space="preserve"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
</t>
  </si>
  <si>
    <t xml:space="preserve">Приложение № 2 </t>
  </si>
  <si>
    <t>113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</si>
  <si>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</si>
  <si>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
</t>
  </si>
  <si>
    <t>2025 год</t>
  </si>
  <si>
    <t>Доходы от приватизации имущества, находящегося в государственной и муниципальной собственности</t>
  </si>
  <si>
    <t>Доходы от приватизации имущества, находящегося в собственности муниципальных районов, в части приватизации нефинансовых активов имущества казны</t>
  </si>
  <si>
    <t>130</t>
  </si>
  <si>
    <t>042</t>
  </si>
  <si>
    <t xml:space="preserve">Прочие неналоговые доходы
</t>
  </si>
  <si>
    <t>180</t>
  </si>
  <si>
    <t xml:space="preserve">Прочие неналоговые доходы бюджетов муниципальных районов
</t>
  </si>
  <si>
    <t>090</t>
  </si>
  <si>
    <t>300</t>
  </si>
  <si>
    <t xml:space="preserve">Плата по соглашениям об установлении сервитута в отношении земельных участков, государственная собственность на которые не разграничена
</t>
  </si>
  <si>
    <t>310</t>
  </si>
  <si>
    <t xml:space="preserve"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
</t>
  </si>
  <si>
    <t>313</t>
  </si>
  <si>
    <t>2026 год</t>
  </si>
  <si>
    <t>093</t>
  </si>
  <si>
    <t>133</t>
  </si>
  <si>
    <t xml:space="preserve"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
</t>
  </si>
  <si>
    <t>Анали- тическая группа подвида доходов бюджета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</si>
  <si>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</si>
  <si>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Плата за размещение отходов производства</t>
  </si>
  <si>
    <t xml:space="preserve">Плата за размещение твердых коммунальных отходов
</t>
  </si>
  <si>
    <t xml:space="preserve">Доходы от продажи земельных участков, государственная собственность на которые не разграничена и которые расположены в границах городских поселений
</t>
  </si>
  <si>
    <t xml:space="preserve"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
</t>
  </si>
  <si>
    <t xml:space="preserve">Дотации бюджетам муниципальных районов на выравнивание бюджетной обеспеченности из бюджета субъекта Российской Федерации
</t>
  </si>
  <si>
    <t xml:space="preserve">Субвенции местным бюджетам на выполнение передаваемых полномочий субъектов Российской Федерации
</t>
  </si>
  <si>
    <t>Субвенции бюджетам муниципальных районов на выполнение передаваемых полномочий субъектов Российской Федерации</t>
  </si>
  <si>
    <t>Предоставление негосударственными организациями грантов для получателей средств бюджетов муниципальных районов</t>
  </si>
  <si>
    <t>Безвозмездные поступления от негосударственных организаций</t>
  </si>
  <si>
    <t>2027 год</t>
  </si>
  <si>
    <t>поступлений налоговых и неналоговых доходов районного бюджета на 2025 год и                                                                                                                      на плановый период 2026 и 2027 годов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</si>
  <si>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</si>
  <si>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Безвозмездные поступления в районный бюджет на 2025 год  и на плановый период 2026 и 2027 годов</t>
  </si>
  <si>
    <t xml:space="preserve">Безвозмездные поступления от негосударственных организаций в бюджеты муниципальных районов
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</si>
  <si>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
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</si>
  <si>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налоговым резидентом Российской Федерации в виде дивидендов)
</t>
  </si>
  <si>
    <t xml:space="preserve"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
</t>
  </si>
  <si>
    <t xml:space="preserve"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
</t>
  </si>
  <si>
    <t xml:space="preserve"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
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</si>
  <si>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</si>
  <si>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дифференцированных нормативов отчислений в местные бюджеты
</t>
  </si>
  <si>
    <t xml:space="preserve"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остановленных дифференцированных нормативов отчислений в местные бюджеты (по нормативам, остановленным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</si>
  <si>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</si>
  <si>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
</t>
  </si>
  <si>
    <t xml:space="preserve">Доходы от сдачи в аренду имущества, составляющего государственную (муниципальную) казну (за исключением земельных участков)
</t>
  </si>
  <si>
    <t xml:space="preserve">Доходы от сдачи в аренду имущества, составляющего казну муниципальных районов (за исключением земельных участков)
</t>
  </si>
  <si>
    <t xml:space="preserve">Плата по соглашениям об установлении сервитута в отношении земельных участков, находящихся в государственной или муниципальной собственности
</t>
  </si>
  <si>
    <t xml:space="preserve"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</si>
  <si>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
</t>
  </si>
  <si>
    <t xml:space="preserve"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
</t>
  </si>
  <si>
    <t xml:space="preserve"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
</t>
  </si>
  <si>
    <t xml:space="preserve"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
</t>
  </si>
  <si>
    <t xml:space="preserve"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
</t>
  </si>
  <si>
    <t xml:space="preserve"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
</t>
  </si>
  <si>
    <t xml:space="preserve"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
</t>
  </si>
  <si>
    <t xml:space="preserve"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
</t>
  </si>
  <si>
    <t xml:space="preserve"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
</t>
  </si>
  <si>
    <t xml:space="preserve"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
</t>
  </si>
  <si>
    <t xml:space="preserve"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
</t>
  </si>
  <si>
    <t xml:space="preserve"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
</t>
  </si>
  <si>
    <t xml:space="preserve"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
</t>
  </si>
  <si>
    <t xml:space="preserve"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
</t>
  </si>
  <si>
    <t xml:space="preserve"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
</t>
  </si>
  <si>
    <t xml:space="preserve"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
</t>
  </si>
  <si>
    <t xml:space="preserve">Субвенции бюджетам муниципальных районов на содержание ребенка, находящегося под опекой, попечительством, а также вознаграждение, причитающееся опекуну (попечителю), приемному родителю
</t>
  </si>
  <si>
    <t xml:space="preserve"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</si>
  <si>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</si>
  <si>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
</t>
  </si>
  <si>
    <t>Приложение № 1</t>
  </si>
  <si>
    <t xml:space="preserve">от 11.12.2024 № 79 "О бюджете Москаленского муниципального района </t>
  </si>
  <si>
    <t xml:space="preserve">на 2025 год и на плановый период 2026 и 2027 годов" </t>
  </si>
</sst>
</file>

<file path=xl/styles.xml><?xml version="1.0" encoding="utf-8"?>
<styleSheet xmlns="http://schemas.openxmlformats.org/spreadsheetml/2006/main">
  <numFmts count="3">
    <numFmt numFmtId="164" formatCode="#,##0.0;[Red]\-#,##0.0"/>
    <numFmt numFmtId="165" formatCode="#,##0.00;[Red]\-#,##0.00"/>
    <numFmt numFmtId="166" formatCode="#,##0.00_ ;[Red]\-#,##0.00\ "/>
  </numFmts>
  <fonts count="12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i/>
      <sz val="8"/>
      <color indexed="23"/>
      <name val="Arial Cyr"/>
      <charset val="204"/>
    </font>
    <font>
      <sz val="10"/>
      <color indexed="62"/>
      <name val="Arial Cyr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darkDown">
        <fgColor indexed="10"/>
      </patternFill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41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6">
    <xf numFmtId="0" fontId="0" fillId="0" borderId="0"/>
    <xf numFmtId="0" fontId="1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1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1" fillId="5" borderId="1" applyNumberFormat="0">
      <alignment horizontal="right" vertical="top"/>
    </xf>
    <xf numFmtId="0" fontId="6" fillId="5" borderId="1" applyNumberFormat="0">
      <alignment horizontal="right" vertical="top"/>
    </xf>
    <xf numFmtId="0" fontId="6" fillId="5" borderId="1" applyNumberFormat="0">
      <alignment horizontal="right" vertical="top"/>
    </xf>
    <xf numFmtId="49" fontId="1" fillId="4" borderId="1">
      <alignment horizontal="left" vertical="top"/>
    </xf>
    <xf numFmtId="49" fontId="2" fillId="0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0" fontId="1" fillId="3" borderId="1">
      <alignment horizontal="left" vertical="top" wrapText="1"/>
    </xf>
    <xf numFmtId="0" fontId="6" fillId="3" borderId="1">
      <alignment horizontal="left" vertical="top" wrapText="1"/>
    </xf>
    <xf numFmtId="0" fontId="6" fillId="3" borderId="1">
      <alignment horizontal="left" vertical="top" wrapText="1"/>
    </xf>
    <xf numFmtId="0" fontId="2" fillId="0" borderId="1">
      <alignment horizontal="left" vertical="top" wrapText="1"/>
    </xf>
    <xf numFmtId="0" fontId="1" fillId="2" borderId="1">
      <alignment horizontal="left" vertical="top" wrapText="1"/>
    </xf>
    <xf numFmtId="0" fontId="6" fillId="2" borderId="1">
      <alignment horizontal="left" vertical="top" wrapText="1"/>
    </xf>
    <xf numFmtId="0" fontId="6" fillId="2" borderId="1">
      <alignment horizontal="left" vertical="top" wrapText="1"/>
    </xf>
    <xf numFmtId="0" fontId="1" fillId="6" borderId="1">
      <alignment horizontal="left" vertical="top" wrapText="1"/>
    </xf>
    <xf numFmtId="0" fontId="6" fillId="6" borderId="1">
      <alignment horizontal="left" vertical="top" wrapText="1"/>
    </xf>
    <xf numFmtId="0" fontId="6" fillId="6" borderId="1">
      <alignment horizontal="left" vertical="top" wrapText="1"/>
    </xf>
    <xf numFmtId="0" fontId="1" fillId="7" borderId="1">
      <alignment horizontal="left" vertical="top" wrapText="1"/>
    </xf>
    <xf numFmtId="0" fontId="6" fillId="7" borderId="1">
      <alignment horizontal="left" vertical="top" wrapText="1"/>
    </xf>
    <xf numFmtId="0" fontId="6" fillId="7" borderId="1">
      <alignment horizontal="left" vertical="top" wrapText="1"/>
    </xf>
    <xf numFmtId="0" fontId="1" fillId="8" borderId="1">
      <alignment horizontal="left" vertical="top" wrapText="1"/>
    </xf>
    <xf numFmtId="0" fontId="1" fillId="0" borderId="1">
      <alignment horizontal="left" vertical="top" wrapText="1"/>
    </xf>
    <xf numFmtId="0" fontId="6" fillId="0" borderId="1">
      <alignment horizontal="left" vertical="top" wrapText="1"/>
    </xf>
    <xf numFmtId="0" fontId="6" fillId="0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3" fillId="0" borderId="0">
      <alignment horizontal="left" vertical="top"/>
    </xf>
    <xf numFmtId="0" fontId="7" fillId="0" borderId="0"/>
    <xf numFmtId="0" fontId="5" fillId="0" borderId="0"/>
    <xf numFmtId="0" fontId="9" fillId="0" borderId="0"/>
    <xf numFmtId="0" fontId="10" fillId="0" borderId="0"/>
    <xf numFmtId="0" fontId="1" fillId="3" borderId="2" applyNumberFormat="0">
      <alignment horizontal="right" vertical="top"/>
    </xf>
    <xf numFmtId="0" fontId="1" fillId="2" borderId="2" applyNumberFormat="0">
      <alignment horizontal="right" vertical="top"/>
    </xf>
    <xf numFmtId="0" fontId="1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1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1" fillId="6" borderId="2" applyNumberFormat="0">
      <alignment horizontal="right" vertical="top"/>
    </xf>
    <xf numFmtId="0" fontId="1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49" fontId="4" fillId="9" borderId="1">
      <alignment horizontal="left" vertical="top" wrapText="1"/>
    </xf>
    <xf numFmtId="49" fontId="1" fillId="0" borderId="1">
      <alignment horizontal="left" vertical="top" wrapText="1"/>
    </xf>
    <xf numFmtId="49" fontId="6" fillId="0" borderId="1">
      <alignment horizontal="left" vertical="top" wrapText="1"/>
    </xf>
    <xf numFmtId="49" fontId="6" fillId="0" borderId="1">
      <alignment horizontal="left" vertical="top" wrapText="1"/>
    </xf>
    <xf numFmtId="0" fontId="1" fillId="8" borderId="1">
      <alignment horizontal="left" vertical="top" wrapText="1"/>
    </xf>
    <xf numFmtId="0" fontId="1" fillId="0" borderId="1">
      <alignment horizontal="left" vertical="top" wrapText="1"/>
    </xf>
    <xf numFmtId="0" fontId="6" fillId="0" borderId="1">
      <alignment horizontal="left" vertical="top" wrapText="1"/>
    </xf>
    <xf numFmtId="0" fontId="6" fillId="0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</cellStyleXfs>
  <cellXfs count="84">
    <xf numFmtId="0" fontId="0" fillId="0" borderId="0" xfId="0"/>
    <xf numFmtId="0" fontId="5" fillId="0" borderId="3" xfId="0" applyFont="1" applyBorder="1" applyAlignment="1">
      <alignment wrapText="1"/>
    </xf>
    <xf numFmtId="0" fontId="5" fillId="0" borderId="3" xfId="0" applyFont="1" applyBorder="1" applyAlignment="1">
      <alignment vertical="top" wrapText="1"/>
    </xf>
    <xf numFmtId="0" fontId="5" fillId="0" borderId="0" xfId="0" applyFont="1"/>
    <xf numFmtId="0" fontId="5" fillId="0" borderId="3" xfId="0" applyFont="1" applyBorder="1" applyAlignment="1">
      <alignment horizontal="center" vertical="top" wrapText="1"/>
    </xf>
    <xf numFmtId="49" fontId="5" fillId="0" borderId="4" xfId="0" applyNumberFormat="1" applyFont="1" applyBorder="1" applyAlignment="1">
      <alignment wrapText="1"/>
    </xf>
    <xf numFmtId="0" fontId="5" fillId="0" borderId="1" xfId="32" applyFont="1" applyAlignment="1">
      <alignment horizontal="left" vertical="top" wrapText="1"/>
    </xf>
    <xf numFmtId="0" fontId="5" fillId="0" borderId="1" xfId="32" applyFont="1" applyAlignment="1">
      <alignment horizontal="center" vertical="top" wrapText="1"/>
    </xf>
    <xf numFmtId="49" fontId="5" fillId="0" borderId="3" xfId="0" applyNumberFormat="1" applyFont="1" applyBorder="1" applyAlignment="1">
      <alignment horizontal="right" vertical="justify" wrapText="1"/>
    </xf>
    <xf numFmtId="49" fontId="5" fillId="0" borderId="3" xfId="0" applyNumberFormat="1" applyFont="1" applyBorder="1" applyAlignment="1">
      <alignment horizontal="center" vertical="justify"/>
    </xf>
    <xf numFmtId="49" fontId="5" fillId="0" borderId="3" xfId="0" applyNumberFormat="1" applyFont="1" applyBorder="1" applyAlignment="1">
      <alignment horizontal="center" vertical="justify" wrapText="1"/>
    </xf>
    <xf numFmtId="49" fontId="5" fillId="0" borderId="5" xfId="0" applyNumberFormat="1" applyFont="1" applyBorder="1" applyAlignment="1">
      <alignment horizontal="center" vertical="justify"/>
    </xf>
    <xf numFmtId="0" fontId="0" fillId="0" borderId="3" xfId="0" applyBorder="1"/>
    <xf numFmtId="0" fontId="0" fillId="0" borderId="0" xfId="0" applyBorder="1"/>
    <xf numFmtId="2" fontId="0" fillId="0" borderId="0" xfId="0" applyNumberFormat="1" applyBorder="1"/>
    <xf numFmtId="49" fontId="5" fillId="0" borderId="6" xfId="0" applyNumberFormat="1" applyFont="1" applyBorder="1" applyAlignment="1">
      <alignment horizontal="center" vertical="justify" wrapText="1"/>
    </xf>
    <xf numFmtId="0" fontId="5" fillId="0" borderId="3" xfId="0" applyFont="1" applyBorder="1" applyAlignment="1">
      <alignment horizontal="center"/>
    </xf>
    <xf numFmtId="0" fontId="5" fillId="0" borderId="3" xfId="32" applyFont="1" applyBorder="1" applyAlignment="1">
      <alignment horizontal="center" vertical="top" wrapText="1"/>
    </xf>
    <xf numFmtId="49" fontId="5" fillId="0" borderId="7" xfId="0" applyNumberFormat="1" applyFont="1" applyBorder="1" applyAlignment="1">
      <alignment horizontal="right" vertical="justify" wrapText="1"/>
    </xf>
    <xf numFmtId="49" fontId="5" fillId="0" borderId="7" xfId="0" applyNumberFormat="1" applyFont="1" applyBorder="1" applyAlignment="1">
      <alignment horizontal="center" vertical="justify" wrapText="1"/>
    </xf>
    <xf numFmtId="49" fontId="5" fillId="0" borderId="8" xfId="0" applyNumberFormat="1" applyFont="1" applyBorder="1" applyAlignment="1">
      <alignment horizontal="center" vertical="justify" wrapText="1"/>
    </xf>
    <xf numFmtId="0" fontId="5" fillId="0" borderId="9" xfId="32" applyFont="1" applyBorder="1" applyAlignment="1">
      <alignment horizontal="center" vertical="top" wrapText="1"/>
    </xf>
    <xf numFmtId="0" fontId="5" fillId="0" borderId="0" xfId="0" applyFont="1" applyAlignment="1">
      <alignment horizontal="right"/>
    </xf>
    <xf numFmtId="0" fontId="5" fillId="0" borderId="7" xfId="0" applyFont="1" applyBorder="1" applyAlignment="1">
      <alignment vertical="top" wrapText="1"/>
    </xf>
    <xf numFmtId="0" fontId="5" fillId="0" borderId="10" xfId="32" applyFont="1" applyBorder="1" applyAlignment="1">
      <alignment horizontal="center" vertical="top" wrapText="1"/>
    </xf>
    <xf numFmtId="0" fontId="5" fillId="0" borderId="5" xfId="0" applyFont="1" applyBorder="1" applyAlignment="1">
      <alignment vertical="top" wrapText="1"/>
    </xf>
    <xf numFmtId="0" fontId="5" fillId="0" borderId="1" xfId="137" applyFont="1">
      <alignment horizontal="left" vertical="top" wrapText="1"/>
    </xf>
    <xf numFmtId="49" fontId="5" fillId="0" borderId="1" xfId="133" applyFont="1">
      <alignment horizontal="left" vertical="top" wrapText="1"/>
    </xf>
    <xf numFmtId="0" fontId="5" fillId="0" borderId="1" xfId="2" applyNumberFormat="1" applyFont="1">
      <alignment horizontal="right" vertical="top"/>
    </xf>
    <xf numFmtId="49" fontId="5" fillId="0" borderId="1" xfId="2" applyNumberFormat="1" applyFont="1">
      <alignment horizontal="right" vertical="top"/>
    </xf>
    <xf numFmtId="0" fontId="5" fillId="0" borderId="10" xfId="2" applyNumberFormat="1" applyFont="1" applyBorder="1">
      <alignment horizontal="right" vertical="top"/>
    </xf>
    <xf numFmtId="0" fontId="5" fillId="0" borderId="3" xfId="2" applyNumberFormat="1" applyFont="1" applyBorder="1" applyAlignment="1">
      <alignment horizontal="center" vertical="top"/>
    </xf>
    <xf numFmtId="0" fontId="5" fillId="0" borderId="3" xfId="137" applyFont="1" applyBorder="1">
      <alignment horizontal="left" vertical="top" wrapText="1"/>
    </xf>
    <xf numFmtId="0" fontId="5" fillId="0" borderId="3" xfId="65" applyNumberFormat="1" applyFont="1" applyFill="1" applyBorder="1" applyAlignment="1" applyProtection="1">
      <alignment horizontal="center" vertical="center" wrapText="1"/>
      <protection hidden="1"/>
    </xf>
    <xf numFmtId="165" fontId="5" fillId="0" borderId="3" xfId="5" applyNumberFormat="1" applyFont="1" applyBorder="1">
      <alignment horizontal="right" vertical="top"/>
    </xf>
    <xf numFmtId="0" fontId="5" fillId="0" borderId="11" xfId="137" applyFont="1" applyBorder="1">
      <alignment horizontal="left" vertical="top" wrapText="1"/>
    </xf>
    <xf numFmtId="0" fontId="5" fillId="0" borderId="12" xfId="137" applyFont="1" applyBorder="1">
      <alignment horizontal="left" vertical="top" wrapText="1"/>
    </xf>
    <xf numFmtId="0" fontId="5" fillId="0" borderId="6" xfId="137" applyFont="1" applyBorder="1">
      <alignment horizontal="left" vertical="top" wrapText="1"/>
    </xf>
    <xf numFmtId="49" fontId="5" fillId="0" borderId="11" xfId="133" applyFont="1" applyBorder="1">
      <alignment horizontal="left" vertical="top" wrapText="1"/>
    </xf>
    <xf numFmtId="0" fontId="5" fillId="0" borderId="11" xfId="2" applyNumberFormat="1" applyFont="1" applyBorder="1">
      <alignment horizontal="right" vertical="top"/>
    </xf>
    <xf numFmtId="49" fontId="5" fillId="0" borderId="11" xfId="2" applyNumberFormat="1" applyFont="1" applyBorder="1">
      <alignment horizontal="right" vertical="top"/>
    </xf>
    <xf numFmtId="0" fontId="5" fillId="0" borderId="9" xfId="2" applyNumberFormat="1" applyFont="1" applyBorder="1">
      <alignment horizontal="right" vertical="top"/>
    </xf>
    <xf numFmtId="164" fontId="5" fillId="0" borderId="6" xfId="5" applyNumberFormat="1" applyFont="1" applyBorder="1">
      <alignment horizontal="right" vertical="top"/>
    </xf>
    <xf numFmtId="0" fontId="5" fillId="0" borderId="3" xfId="2" applyNumberFormat="1" applyFont="1" applyBorder="1">
      <alignment horizontal="right" vertical="top"/>
    </xf>
    <xf numFmtId="49" fontId="5" fillId="0" borderId="3" xfId="2" applyNumberFormat="1" applyFont="1" applyBorder="1">
      <alignment horizontal="right" vertical="top"/>
    </xf>
    <xf numFmtId="2" fontId="5" fillId="0" borderId="0" xfId="5" applyNumberFormat="1" applyFont="1" applyBorder="1">
      <alignment horizontal="right" vertical="top"/>
    </xf>
    <xf numFmtId="49" fontId="5" fillId="0" borderId="12" xfId="133" applyFont="1" applyBorder="1">
      <alignment horizontal="left" vertical="top" wrapText="1"/>
    </xf>
    <xf numFmtId="0" fontId="5" fillId="0" borderId="12" xfId="2" applyNumberFormat="1" applyFont="1" applyBorder="1">
      <alignment horizontal="right" vertical="top"/>
    </xf>
    <xf numFmtId="0" fontId="5" fillId="0" borderId="13" xfId="2" applyNumberFormat="1" applyFont="1" applyBorder="1">
      <alignment horizontal="right" vertical="top"/>
    </xf>
    <xf numFmtId="49" fontId="5" fillId="0" borderId="3" xfId="133" applyFont="1" applyBorder="1">
      <alignment horizontal="left" vertical="top" wrapText="1"/>
    </xf>
    <xf numFmtId="0" fontId="5" fillId="0" borderId="7" xfId="2" applyNumberFormat="1" applyFont="1" applyBorder="1">
      <alignment horizontal="right" vertical="top"/>
    </xf>
    <xf numFmtId="2" fontId="8" fillId="0" borderId="0" xfId="0" applyNumberFormat="1" applyFont="1" applyBorder="1"/>
    <xf numFmtId="2" fontId="8" fillId="0" borderId="0" xfId="0" applyNumberFormat="1" applyFont="1"/>
    <xf numFmtId="4" fontId="5" fillId="0" borderId="3" xfId="32" applyNumberFormat="1" applyFont="1" applyBorder="1" applyAlignment="1">
      <alignment horizontal="right" vertical="top" wrapText="1"/>
    </xf>
    <xf numFmtId="4" fontId="5" fillId="0" borderId="3" xfId="32" applyNumberFormat="1" applyFont="1" applyFill="1" applyBorder="1" applyAlignment="1">
      <alignment horizontal="right" vertical="top" wrapText="1"/>
    </xf>
    <xf numFmtId="4" fontId="5" fillId="0" borderId="3" xfId="5" applyNumberFormat="1" applyFont="1" applyFill="1" applyBorder="1">
      <alignment horizontal="right" vertical="top"/>
    </xf>
    <xf numFmtId="166" fontId="0" fillId="0" borderId="0" xfId="0" applyNumberFormat="1"/>
    <xf numFmtId="165" fontId="5" fillId="0" borderId="6" xfId="5" applyNumberFormat="1" applyFont="1" applyBorder="1">
      <alignment horizontal="right" vertical="top"/>
    </xf>
    <xf numFmtId="4" fontId="0" fillId="0" borderId="0" xfId="0" applyNumberFormat="1"/>
    <xf numFmtId="0" fontId="11" fillId="0" borderId="21" xfId="0" applyNumberFormat="1" applyFont="1" applyBorder="1" applyAlignment="1">
      <alignment horizontal="left" vertical="center" wrapText="1"/>
    </xf>
    <xf numFmtId="4" fontId="11" fillId="0" borderId="21" xfId="0" applyNumberFormat="1" applyFont="1" applyBorder="1" applyAlignment="1">
      <alignment horizontal="center" vertical="center"/>
    </xf>
    <xf numFmtId="0" fontId="11" fillId="0" borderId="21" xfId="0" applyNumberFormat="1" applyFont="1" applyBorder="1" applyAlignment="1">
      <alignment horizontal="right" vertical="center"/>
    </xf>
    <xf numFmtId="49" fontId="11" fillId="0" borderId="21" xfId="0" applyNumberFormat="1" applyFont="1" applyBorder="1" applyAlignment="1">
      <alignment horizontal="right" vertical="center"/>
    </xf>
    <xf numFmtId="0" fontId="5" fillId="10" borderId="1" xfId="137" applyFont="1" applyFill="1">
      <alignment horizontal="left" vertical="top" wrapText="1"/>
    </xf>
    <xf numFmtId="49" fontId="5" fillId="10" borderId="1" xfId="2" applyNumberFormat="1" applyFont="1" applyFill="1">
      <alignment horizontal="right" vertical="top"/>
    </xf>
    <xf numFmtId="4" fontId="11" fillId="0" borderId="22" xfId="0" applyNumberFormat="1" applyFont="1" applyBorder="1" applyAlignment="1">
      <alignment horizontal="right" vertical="top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right" wrapText="1"/>
    </xf>
    <xf numFmtId="0" fontId="5" fillId="0" borderId="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3" xfId="0" applyBorder="1" applyAlignment="1"/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49" fontId="5" fillId="0" borderId="17" xfId="0" applyNumberFormat="1" applyFont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0" xfId="0" applyFont="1" applyAlignment="1">
      <alignment horizontal="right" vertical="center" wrapText="1"/>
    </xf>
    <xf numFmtId="0" fontId="0" fillId="0" borderId="0" xfId="0" applyAlignment="1">
      <alignment horizontal="right" wrapText="1"/>
    </xf>
  </cellXfs>
  <cellStyles count="156">
    <cellStyle name="Данные (редактируемые)" xfId="1"/>
    <cellStyle name="Данные (редактируемые) 2" xfId="2"/>
    <cellStyle name="Данные (редактируемые) 3" xfId="3"/>
    <cellStyle name="Данные (только для чтения)" xfId="4"/>
    <cellStyle name="Данные (только для чтения) 2" xfId="5"/>
    <cellStyle name="Данные (только для чтения) 3" xfId="6"/>
    <cellStyle name="Данные для удаления" xfId="7"/>
    <cellStyle name="Данные для удаления 2" xfId="8"/>
    <cellStyle name="Данные для удаления 3" xfId="9"/>
    <cellStyle name="Заголовки полей" xfId="10"/>
    <cellStyle name="Заголовки полей [печать]" xfId="11"/>
    <cellStyle name="Заголовки полей 10" xfId="12"/>
    <cellStyle name="Заголовки полей 11" xfId="13"/>
    <cellStyle name="Заголовки полей 12" xfId="14"/>
    <cellStyle name="Заголовки полей 13" xfId="15"/>
    <cellStyle name="Заголовки полей 14" xfId="16"/>
    <cellStyle name="Заголовки полей 15" xfId="17"/>
    <cellStyle name="Заголовки полей 16" xfId="18"/>
    <cellStyle name="Заголовки полей 17" xfId="19"/>
    <cellStyle name="Заголовки полей 18" xfId="20"/>
    <cellStyle name="Заголовки полей 2" xfId="21"/>
    <cellStyle name="Заголовки полей 3" xfId="22"/>
    <cellStyle name="Заголовки полей 4" xfId="23"/>
    <cellStyle name="Заголовки полей 5" xfId="24"/>
    <cellStyle name="Заголовки полей 6" xfId="25"/>
    <cellStyle name="Заголовки полей 7" xfId="26"/>
    <cellStyle name="Заголовки полей 8" xfId="27"/>
    <cellStyle name="Заголовки полей 9" xfId="28"/>
    <cellStyle name="Заголовок меры" xfId="29"/>
    <cellStyle name="Заголовок меры 2" xfId="30"/>
    <cellStyle name="Заголовок меры 3" xfId="31"/>
    <cellStyle name="Заголовок показателя [печать]" xfId="32"/>
    <cellStyle name="Заголовок показателя константы" xfId="33"/>
    <cellStyle name="Заголовок показателя константы 2" xfId="34"/>
    <cellStyle name="Заголовок показателя константы 3" xfId="35"/>
    <cellStyle name="Заголовок результата расчета" xfId="36"/>
    <cellStyle name="Заголовок результата расчета 2" xfId="37"/>
    <cellStyle name="Заголовок результата расчета 3" xfId="38"/>
    <cellStyle name="Заголовок свободного показателя" xfId="39"/>
    <cellStyle name="Заголовок свободного показателя 2" xfId="40"/>
    <cellStyle name="Заголовок свободного показателя 3" xfId="41"/>
    <cellStyle name="Значение фильтра" xfId="42"/>
    <cellStyle name="Значение фильтра [печать]" xfId="43"/>
    <cellStyle name="Значение фильтра [печать] 2" xfId="44"/>
    <cellStyle name="Значение фильтра [печать] 3" xfId="45"/>
    <cellStyle name="Значение фильтра 10" xfId="46"/>
    <cellStyle name="Значение фильтра 11" xfId="47"/>
    <cellStyle name="Значение фильтра 12" xfId="48"/>
    <cellStyle name="Значение фильтра 13" xfId="49"/>
    <cellStyle name="Значение фильтра 14" xfId="50"/>
    <cellStyle name="Значение фильтра 15" xfId="51"/>
    <cellStyle name="Значение фильтра 16" xfId="52"/>
    <cellStyle name="Значение фильтра 17" xfId="53"/>
    <cellStyle name="Значение фильтра 18" xfId="54"/>
    <cellStyle name="Значение фильтра 2" xfId="55"/>
    <cellStyle name="Значение фильтра 3" xfId="56"/>
    <cellStyle name="Значение фильтра 4" xfId="57"/>
    <cellStyle name="Значение фильтра 5" xfId="58"/>
    <cellStyle name="Значение фильтра 6" xfId="59"/>
    <cellStyle name="Значение фильтра 7" xfId="60"/>
    <cellStyle name="Значение фильтра 8" xfId="61"/>
    <cellStyle name="Значение фильтра 9" xfId="62"/>
    <cellStyle name="Информация о задаче" xfId="63"/>
    <cellStyle name="Обычный" xfId="0" builtinId="0"/>
    <cellStyle name="Обычный 2" xfId="64"/>
    <cellStyle name="Обычный 2 2" xfId="65"/>
    <cellStyle name="Обычный 2 3" xfId="66"/>
    <cellStyle name="Обычный 3" xfId="67"/>
    <cellStyle name="Отдельная ячейка" xfId="68"/>
    <cellStyle name="Отдельная ячейка - константа" xfId="69"/>
    <cellStyle name="Отдельная ячейка - константа [печать]" xfId="70"/>
    <cellStyle name="Отдельная ячейка - константа [печать] 2" xfId="71"/>
    <cellStyle name="Отдельная ячейка - константа [печать] 3" xfId="72"/>
    <cellStyle name="Отдельная ячейка - константа 10" xfId="73"/>
    <cellStyle name="Отдельная ячейка - константа 11" xfId="74"/>
    <cellStyle name="Отдельная ячейка - константа 12" xfId="75"/>
    <cellStyle name="Отдельная ячейка - константа 13" xfId="76"/>
    <cellStyle name="Отдельная ячейка - константа 14" xfId="77"/>
    <cellStyle name="Отдельная ячейка - константа 15" xfId="78"/>
    <cellStyle name="Отдельная ячейка - константа 16" xfId="79"/>
    <cellStyle name="Отдельная ячейка - константа 17" xfId="80"/>
    <cellStyle name="Отдельная ячейка - константа 18" xfId="81"/>
    <cellStyle name="Отдельная ячейка - константа 2" xfId="82"/>
    <cellStyle name="Отдельная ячейка - константа 3" xfId="83"/>
    <cellStyle name="Отдельная ячейка - константа 4" xfId="84"/>
    <cellStyle name="Отдельная ячейка - константа 5" xfId="85"/>
    <cellStyle name="Отдельная ячейка - константа 6" xfId="86"/>
    <cellStyle name="Отдельная ячейка - константа 7" xfId="87"/>
    <cellStyle name="Отдельная ячейка - константа 8" xfId="88"/>
    <cellStyle name="Отдельная ячейка - константа 9" xfId="89"/>
    <cellStyle name="Отдельная ячейка [печать]" xfId="90"/>
    <cellStyle name="Отдельная ячейка [печать] 2" xfId="91"/>
    <cellStyle name="Отдельная ячейка [печать] 3" xfId="92"/>
    <cellStyle name="Отдельная ячейка 10" xfId="93"/>
    <cellStyle name="Отдельная ячейка 11" xfId="94"/>
    <cellStyle name="Отдельная ячейка 12" xfId="95"/>
    <cellStyle name="Отдельная ячейка 13" xfId="96"/>
    <cellStyle name="Отдельная ячейка 14" xfId="97"/>
    <cellStyle name="Отдельная ячейка 15" xfId="98"/>
    <cellStyle name="Отдельная ячейка 16" xfId="99"/>
    <cellStyle name="Отдельная ячейка 17" xfId="100"/>
    <cellStyle name="Отдельная ячейка 18" xfId="101"/>
    <cellStyle name="Отдельная ячейка 2" xfId="102"/>
    <cellStyle name="Отдельная ячейка 3" xfId="103"/>
    <cellStyle name="Отдельная ячейка 4" xfId="104"/>
    <cellStyle name="Отдельная ячейка 5" xfId="105"/>
    <cellStyle name="Отдельная ячейка 6" xfId="106"/>
    <cellStyle name="Отдельная ячейка 7" xfId="107"/>
    <cellStyle name="Отдельная ячейка 8" xfId="108"/>
    <cellStyle name="Отдельная ячейка 9" xfId="109"/>
    <cellStyle name="Отдельная ячейка-результат" xfId="110"/>
    <cellStyle name="Отдельная ячейка-результат [печать]" xfId="111"/>
    <cellStyle name="Отдельная ячейка-результат [печать] 2" xfId="112"/>
    <cellStyle name="Отдельная ячейка-результат [печать] 3" xfId="113"/>
    <cellStyle name="Отдельная ячейка-результат 10" xfId="114"/>
    <cellStyle name="Отдельная ячейка-результат 11" xfId="115"/>
    <cellStyle name="Отдельная ячейка-результат 12" xfId="116"/>
    <cellStyle name="Отдельная ячейка-результат 13" xfId="117"/>
    <cellStyle name="Отдельная ячейка-результат 14" xfId="118"/>
    <cellStyle name="Отдельная ячейка-результат 15" xfId="119"/>
    <cellStyle name="Отдельная ячейка-результат 16" xfId="120"/>
    <cellStyle name="Отдельная ячейка-результат 17" xfId="121"/>
    <cellStyle name="Отдельная ячейка-результат 18" xfId="122"/>
    <cellStyle name="Отдельная ячейка-результат 2" xfId="123"/>
    <cellStyle name="Отдельная ячейка-результат 3" xfId="124"/>
    <cellStyle name="Отдельная ячейка-результат 4" xfId="125"/>
    <cellStyle name="Отдельная ячейка-результат 5" xfId="126"/>
    <cellStyle name="Отдельная ячейка-результат 6" xfId="127"/>
    <cellStyle name="Отдельная ячейка-результат 7" xfId="128"/>
    <cellStyle name="Отдельная ячейка-результат 8" xfId="129"/>
    <cellStyle name="Отдельная ячейка-результат 9" xfId="130"/>
    <cellStyle name="Свойства элементов измерения" xfId="131"/>
    <cellStyle name="Свойства элементов измерения [печать]" xfId="132"/>
    <cellStyle name="Свойства элементов измерения [печать] 2" xfId="133"/>
    <cellStyle name="Свойства элементов измерения [печать] 3" xfId="134"/>
    <cellStyle name="Элементы осей" xfId="135"/>
    <cellStyle name="Элементы осей [печать]" xfId="136"/>
    <cellStyle name="Элементы осей [печать] 2" xfId="137"/>
    <cellStyle name="Элементы осей [печать] 3" xfId="138"/>
    <cellStyle name="Элементы осей 10" xfId="139"/>
    <cellStyle name="Элементы осей 11" xfId="140"/>
    <cellStyle name="Элементы осей 12" xfId="141"/>
    <cellStyle name="Элементы осей 13" xfId="142"/>
    <cellStyle name="Элементы осей 14" xfId="143"/>
    <cellStyle name="Элементы осей 15" xfId="144"/>
    <cellStyle name="Элементы осей 16" xfId="145"/>
    <cellStyle name="Элементы осей 17" xfId="146"/>
    <cellStyle name="Элементы осей 18" xfId="147"/>
    <cellStyle name="Элементы осей 2" xfId="148"/>
    <cellStyle name="Элементы осей 3" xfId="149"/>
    <cellStyle name="Элементы осей 4" xfId="150"/>
    <cellStyle name="Элементы осей 5" xfId="151"/>
    <cellStyle name="Элементы осей 6" xfId="152"/>
    <cellStyle name="Элементы осей 7" xfId="153"/>
    <cellStyle name="Элементы осей 8" xfId="154"/>
    <cellStyle name="Элементы осей 9" xfId="15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01"/>
  <sheetViews>
    <sheetView tabSelected="1" workbookViewId="0">
      <selection activeCell="A6" sqref="A6:L6"/>
    </sheetView>
  </sheetViews>
  <sheetFormatPr defaultRowHeight="12.5"/>
  <cols>
    <col min="1" max="1" width="56.81640625" customWidth="1"/>
    <col min="2" max="2" width="0" hidden="1" customWidth="1"/>
    <col min="3" max="3" width="7.81640625" customWidth="1"/>
    <col min="4" max="4" width="6.54296875" customWidth="1"/>
    <col min="5" max="5" width="5.54296875" customWidth="1"/>
    <col min="6" max="6" width="6.81640625" customWidth="1"/>
    <col min="7" max="7" width="7.54296875" customWidth="1"/>
    <col min="8" max="8" width="11.54296875" customWidth="1"/>
    <col min="9" max="9" width="11.1796875" customWidth="1"/>
    <col min="10" max="10" width="17.26953125" customWidth="1"/>
    <col min="11" max="11" width="17.453125" customWidth="1"/>
    <col min="12" max="12" width="17.26953125" customWidth="1"/>
    <col min="13" max="14" width="17.1796875" customWidth="1"/>
    <col min="15" max="15" width="18.26953125" customWidth="1"/>
  </cols>
  <sheetData>
    <row r="1" spans="1:15" ht="18">
      <c r="A1" s="3"/>
      <c r="B1" s="3"/>
      <c r="C1" s="69"/>
      <c r="D1" s="69"/>
      <c r="E1" s="69"/>
      <c r="F1" s="69"/>
      <c r="G1" s="69"/>
      <c r="H1" s="69"/>
      <c r="I1" s="69"/>
      <c r="J1" s="69"/>
      <c r="L1" s="22" t="s">
        <v>233</v>
      </c>
    </row>
    <row r="2" spans="1:15" ht="19.5" customHeight="1">
      <c r="A2" s="69" t="s">
        <v>2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</row>
    <row r="3" spans="1:15" ht="21.75" customHeight="1">
      <c r="A3" s="69" t="s">
        <v>234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</row>
    <row r="4" spans="1:15" ht="21.75" customHeight="1">
      <c r="A4" s="69" t="s">
        <v>235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</row>
    <row r="5" spans="1:15" ht="18">
      <c r="A5" s="66" t="s">
        <v>19</v>
      </c>
      <c r="B5" s="67"/>
      <c r="C5" s="67"/>
      <c r="D5" s="67"/>
      <c r="E5" s="67"/>
      <c r="F5" s="67"/>
      <c r="G5" s="67"/>
      <c r="H5" s="67"/>
      <c r="I5" s="67"/>
      <c r="J5" s="67"/>
      <c r="K5" s="68"/>
      <c r="L5" s="68"/>
    </row>
    <row r="6" spans="1:15" ht="34.5" customHeight="1">
      <c r="A6" s="66" t="s">
        <v>195</v>
      </c>
      <c r="B6" s="67"/>
      <c r="C6" s="67"/>
      <c r="D6" s="67"/>
      <c r="E6" s="67"/>
      <c r="F6" s="67"/>
      <c r="G6" s="67"/>
      <c r="H6" s="67"/>
      <c r="I6" s="67"/>
      <c r="J6" s="67"/>
      <c r="K6" s="68"/>
      <c r="L6" s="68"/>
    </row>
    <row r="7" spans="1:15" ht="18">
      <c r="A7" s="3"/>
      <c r="B7" s="3"/>
      <c r="C7" s="3"/>
      <c r="D7" s="3"/>
      <c r="E7" s="3"/>
      <c r="F7" s="3"/>
      <c r="G7" s="3"/>
      <c r="H7" s="3"/>
      <c r="I7" s="3"/>
      <c r="J7" s="3"/>
    </row>
    <row r="8" spans="1:15" ht="42.75" customHeight="1">
      <c r="A8" s="70" t="s">
        <v>9</v>
      </c>
      <c r="B8" s="3"/>
      <c r="C8" s="71" t="s">
        <v>20</v>
      </c>
      <c r="D8" s="71"/>
      <c r="E8" s="71"/>
      <c r="F8" s="71"/>
      <c r="G8" s="71"/>
      <c r="H8" s="71"/>
      <c r="I8" s="71"/>
      <c r="J8" s="72" t="s">
        <v>0</v>
      </c>
      <c r="K8" s="73"/>
      <c r="L8" s="73"/>
    </row>
    <row r="9" spans="1:15" ht="36" customHeight="1">
      <c r="A9" s="70"/>
      <c r="B9" s="3"/>
      <c r="C9" s="74" t="s">
        <v>94</v>
      </c>
      <c r="D9" s="71"/>
      <c r="E9" s="71"/>
      <c r="F9" s="71"/>
      <c r="G9" s="75"/>
      <c r="H9" s="76" t="s">
        <v>95</v>
      </c>
      <c r="I9" s="77"/>
      <c r="J9" s="78" t="s">
        <v>165</v>
      </c>
      <c r="K9" s="78" t="s">
        <v>179</v>
      </c>
      <c r="L9" s="78" t="s">
        <v>194</v>
      </c>
    </row>
    <row r="10" spans="1:15" ht="119.25" customHeight="1">
      <c r="A10" s="70"/>
      <c r="B10" s="3"/>
      <c r="C10" s="5" t="s">
        <v>96</v>
      </c>
      <c r="D10" s="5" t="s">
        <v>97</v>
      </c>
      <c r="E10" s="5" t="s">
        <v>98</v>
      </c>
      <c r="F10" s="5" t="s">
        <v>99</v>
      </c>
      <c r="G10" s="5" t="s">
        <v>100</v>
      </c>
      <c r="H10" s="4" t="s">
        <v>93</v>
      </c>
      <c r="I10" s="23" t="s">
        <v>183</v>
      </c>
      <c r="J10" s="79"/>
      <c r="K10" s="78"/>
      <c r="L10" s="78"/>
    </row>
    <row r="11" spans="1:15" ht="18">
      <c r="A11" s="7">
        <v>1</v>
      </c>
      <c r="B11" s="7">
        <v>2</v>
      </c>
      <c r="C11" s="7">
        <v>2</v>
      </c>
      <c r="D11" s="7">
        <v>3</v>
      </c>
      <c r="E11" s="7">
        <v>4</v>
      </c>
      <c r="F11" s="7">
        <v>5</v>
      </c>
      <c r="G11" s="7">
        <v>6</v>
      </c>
      <c r="H11" s="7">
        <v>7</v>
      </c>
      <c r="I11" s="21">
        <v>8</v>
      </c>
      <c r="J11" s="24">
        <v>9</v>
      </c>
      <c r="K11" s="16">
        <v>10</v>
      </c>
      <c r="L11" s="16">
        <v>11</v>
      </c>
    </row>
    <row r="12" spans="1:15" ht="18">
      <c r="A12" s="6" t="s">
        <v>71</v>
      </c>
      <c r="B12" s="7"/>
      <c r="C12" s="8" t="s">
        <v>44</v>
      </c>
      <c r="D12" s="8" t="s">
        <v>50</v>
      </c>
      <c r="E12" s="8" t="s">
        <v>50</v>
      </c>
      <c r="F12" s="8" t="s">
        <v>43</v>
      </c>
      <c r="G12" s="8" t="s">
        <v>50</v>
      </c>
      <c r="H12" s="18" t="s">
        <v>48</v>
      </c>
      <c r="I12" s="8" t="s">
        <v>43</v>
      </c>
      <c r="J12" s="53">
        <f>+J13+J21+J31+J41+J44+J57+J63+J67+J74+J98</f>
        <v>343869715.16000003</v>
      </c>
      <c r="K12" s="53">
        <f>+K13+K21+K31+K41+K44+K57+K63+K67+K74+K98</f>
        <v>361483385.16000003</v>
      </c>
      <c r="L12" s="53">
        <f>+L13+L21+L31+L41+L44+L57+L63+L67+L74+L98</f>
        <v>379605825.16000003</v>
      </c>
      <c r="M12" s="51"/>
      <c r="N12" s="51"/>
      <c r="O12" s="51"/>
    </row>
    <row r="13" spans="1:15" ht="18">
      <c r="A13" s="6" t="s">
        <v>72</v>
      </c>
      <c r="B13" s="7"/>
      <c r="C13" s="8" t="s">
        <v>44</v>
      </c>
      <c r="D13" s="8" t="s">
        <v>45</v>
      </c>
      <c r="E13" s="8" t="s">
        <v>50</v>
      </c>
      <c r="F13" s="8" t="s">
        <v>43</v>
      </c>
      <c r="G13" s="8" t="s">
        <v>50</v>
      </c>
      <c r="H13" s="18" t="s">
        <v>48</v>
      </c>
      <c r="I13" s="8" t="s">
        <v>43</v>
      </c>
      <c r="J13" s="54">
        <f>+J14</f>
        <v>304059710</v>
      </c>
      <c r="K13" s="54">
        <f>+K14</f>
        <v>321505980</v>
      </c>
      <c r="L13" s="54">
        <f>+L14</f>
        <v>338150720</v>
      </c>
      <c r="M13" s="14"/>
      <c r="N13" s="14"/>
      <c r="O13" s="14"/>
    </row>
    <row r="14" spans="1:15" ht="18">
      <c r="A14" s="6" t="s">
        <v>73</v>
      </c>
      <c r="B14" s="7"/>
      <c r="C14" s="8" t="s">
        <v>44</v>
      </c>
      <c r="D14" s="8" t="s">
        <v>45</v>
      </c>
      <c r="E14" s="8" t="s">
        <v>46</v>
      </c>
      <c r="F14" s="8" t="s">
        <v>43</v>
      </c>
      <c r="G14" s="8" t="s">
        <v>45</v>
      </c>
      <c r="H14" s="18" t="s">
        <v>48</v>
      </c>
      <c r="I14" s="8" t="s">
        <v>91</v>
      </c>
      <c r="J14" s="54">
        <f>+J15+J16+J17+J18+J19+J20</f>
        <v>304059710</v>
      </c>
      <c r="K14" s="54">
        <f>+K15+K16+K17+K18+K19+K20</f>
        <v>321505980</v>
      </c>
      <c r="L14" s="54">
        <f>+L15+L16+L17+L18+L19+L20</f>
        <v>338150720</v>
      </c>
    </row>
    <row r="15" spans="1:15" ht="193.5" customHeight="1">
      <c r="A15" s="26" t="s">
        <v>199</v>
      </c>
      <c r="B15" s="27" t="s">
        <v>7</v>
      </c>
      <c r="C15" s="28" t="s">
        <v>44</v>
      </c>
      <c r="D15" s="28" t="s">
        <v>45</v>
      </c>
      <c r="E15" s="28" t="s">
        <v>46</v>
      </c>
      <c r="F15" s="28" t="s">
        <v>47</v>
      </c>
      <c r="G15" s="28" t="s">
        <v>45</v>
      </c>
      <c r="H15" s="30" t="s">
        <v>48</v>
      </c>
      <c r="I15" s="43">
        <v>110</v>
      </c>
      <c r="J15" s="55">
        <v>290777540</v>
      </c>
      <c r="K15" s="55">
        <v>308223810</v>
      </c>
      <c r="L15" s="55">
        <v>324868550</v>
      </c>
      <c r="M15" s="13"/>
    </row>
    <row r="16" spans="1:15" ht="175" customHeight="1">
      <c r="A16" s="2" t="s">
        <v>137</v>
      </c>
      <c r="B16" s="9" t="s">
        <v>43</v>
      </c>
      <c r="C16" s="10" t="s">
        <v>44</v>
      </c>
      <c r="D16" s="10" t="s">
        <v>45</v>
      </c>
      <c r="E16" s="10" t="s">
        <v>46</v>
      </c>
      <c r="F16" s="10" t="s">
        <v>74</v>
      </c>
      <c r="G16" s="10" t="s">
        <v>45</v>
      </c>
      <c r="H16" s="19" t="s">
        <v>48</v>
      </c>
      <c r="I16" s="10" t="s">
        <v>91</v>
      </c>
      <c r="J16" s="55">
        <v>1407870</v>
      </c>
      <c r="K16" s="55">
        <v>1407870</v>
      </c>
      <c r="L16" s="55">
        <v>1407870</v>
      </c>
      <c r="M16" s="13"/>
    </row>
    <row r="17" spans="1:15" ht="157.5" customHeight="1">
      <c r="A17" s="2" t="s">
        <v>200</v>
      </c>
      <c r="B17" s="11"/>
      <c r="C17" s="15" t="s">
        <v>44</v>
      </c>
      <c r="D17" s="15" t="s">
        <v>45</v>
      </c>
      <c r="E17" s="15" t="s">
        <v>46</v>
      </c>
      <c r="F17" s="15" t="s">
        <v>54</v>
      </c>
      <c r="G17" s="15" t="s">
        <v>45</v>
      </c>
      <c r="H17" s="20" t="s">
        <v>48</v>
      </c>
      <c r="I17" s="10" t="s">
        <v>91</v>
      </c>
      <c r="J17" s="55">
        <v>10718280</v>
      </c>
      <c r="K17" s="55">
        <v>10718280</v>
      </c>
      <c r="L17" s="55">
        <v>10718280</v>
      </c>
      <c r="M17" s="13"/>
    </row>
    <row r="18" spans="1:15" ht="158.25" customHeight="1">
      <c r="A18" s="2" t="s">
        <v>201</v>
      </c>
      <c r="B18" s="11"/>
      <c r="C18" s="15" t="s">
        <v>44</v>
      </c>
      <c r="D18" s="15" t="s">
        <v>45</v>
      </c>
      <c r="E18" s="15" t="s">
        <v>46</v>
      </c>
      <c r="F18" s="15" t="s">
        <v>56</v>
      </c>
      <c r="G18" s="15" t="s">
        <v>45</v>
      </c>
      <c r="H18" s="20" t="s">
        <v>48</v>
      </c>
      <c r="I18" s="10" t="s">
        <v>91</v>
      </c>
      <c r="J18" s="55">
        <v>9000</v>
      </c>
      <c r="K18" s="55">
        <v>9000</v>
      </c>
      <c r="L18" s="55">
        <v>9000</v>
      </c>
      <c r="M18" s="13"/>
    </row>
    <row r="19" spans="1:15" ht="117.75" customHeight="1">
      <c r="A19" s="2" t="s">
        <v>202</v>
      </c>
      <c r="B19" s="11"/>
      <c r="C19" s="15" t="s">
        <v>44</v>
      </c>
      <c r="D19" s="15" t="s">
        <v>45</v>
      </c>
      <c r="E19" s="15" t="s">
        <v>46</v>
      </c>
      <c r="F19" s="15" t="s">
        <v>168</v>
      </c>
      <c r="G19" s="15" t="s">
        <v>45</v>
      </c>
      <c r="H19" s="20" t="s">
        <v>48</v>
      </c>
      <c r="I19" s="10" t="s">
        <v>91</v>
      </c>
      <c r="J19" s="55">
        <v>1026900</v>
      </c>
      <c r="K19" s="55">
        <v>1026900</v>
      </c>
      <c r="L19" s="55">
        <v>1026900</v>
      </c>
      <c r="M19" s="13"/>
    </row>
    <row r="20" spans="1:15" ht="122.25" customHeight="1">
      <c r="A20" s="2" t="s">
        <v>203</v>
      </c>
      <c r="B20" s="11"/>
      <c r="C20" s="15" t="s">
        <v>44</v>
      </c>
      <c r="D20" s="15" t="s">
        <v>45</v>
      </c>
      <c r="E20" s="15" t="s">
        <v>46</v>
      </c>
      <c r="F20" s="15" t="s">
        <v>92</v>
      </c>
      <c r="G20" s="15" t="s">
        <v>45</v>
      </c>
      <c r="H20" s="20" t="s">
        <v>48</v>
      </c>
      <c r="I20" s="10" t="s">
        <v>91</v>
      </c>
      <c r="J20" s="55">
        <v>120120</v>
      </c>
      <c r="K20" s="55">
        <v>120120</v>
      </c>
      <c r="L20" s="55">
        <v>120120</v>
      </c>
      <c r="M20" s="13"/>
    </row>
    <row r="21" spans="1:15" ht="36">
      <c r="A21" s="1" t="s">
        <v>84</v>
      </c>
      <c r="B21" s="9"/>
      <c r="C21" s="10" t="s">
        <v>44</v>
      </c>
      <c r="D21" s="10" t="s">
        <v>51</v>
      </c>
      <c r="E21" s="10" t="s">
        <v>50</v>
      </c>
      <c r="F21" s="10" t="s">
        <v>43</v>
      </c>
      <c r="G21" s="10" t="s">
        <v>50</v>
      </c>
      <c r="H21" s="19" t="s">
        <v>48</v>
      </c>
      <c r="I21" s="10" t="s">
        <v>43</v>
      </c>
      <c r="J21" s="55">
        <f>+J22</f>
        <v>4664100</v>
      </c>
      <c r="K21" s="55">
        <f>+K22</f>
        <v>4514500</v>
      </c>
      <c r="L21" s="55">
        <f>+L22</f>
        <v>5768000</v>
      </c>
      <c r="M21" s="14"/>
      <c r="N21" s="14"/>
      <c r="O21" s="14"/>
    </row>
    <row r="22" spans="1:15" ht="55.5" customHeight="1">
      <c r="A22" s="1" t="s">
        <v>83</v>
      </c>
      <c r="B22" s="9"/>
      <c r="C22" s="10" t="s">
        <v>44</v>
      </c>
      <c r="D22" s="10" t="s">
        <v>51</v>
      </c>
      <c r="E22" s="10" t="s">
        <v>46</v>
      </c>
      <c r="F22" s="10" t="s">
        <v>43</v>
      </c>
      <c r="G22" s="10" t="s">
        <v>45</v>
      </c>
      <c r="H22" s="19" t="s">
        <v>48</v>
      </c>
      <c r="I22" s="10" t="s">
        <v>91</v>
      </c>
      <c r="J22" s="55">
        <f>+J23+J25+J27+J29</f>
        <v>4664100</v>
      </c>
      <c r="K22" s="55">
        <f>+K23+K25+K27+K29</f>
        <v>4514500</v>
      </c>
      <c r="L22" s="55">
        <f>+L23+L25+L27+L29</f>
        <v>5768000</v>
      </c>
      <c r="M22" s="13"/>
    </row>
    <row r="23" spans="1:15" ht="118.5" customHeight="1">
      <c r="A23" s="2" t="s">
        <v>204</v>
      </c>
      <c r="B23" s="9"/>
      <c r="C23" s="10" t="s">
        <v>44</v>
      </c>
      <c r="D23" s="10" t="s">
        <v>51</v>
      </c>
      <c r="E23" s="10" t="s">
        <v>46</v>
      </c>
      <c r="F23" s="10" t="s">
        <v>87</v>
      </c>
      <c r="G23" s="10" t="s">
        <v>45</v>
      </c>
      <c r="H23" s="19" t="s">
        <v>48</v>
      </c>
      <c r="I23" s="10" t="s">
        <v>91</v>
      </c>
      <c r="J23" s="55">
        <f>+J24</f>
        <v>2439400</v>
      </c>
      <c r="K23" s="55">
        <f>+K24</f>
        <v>2363500</v>
      </c>
      <c r="L23" s="55">
        <f>+L24</f>
        <v>3015100</v>
      </c>
      <c r="M23" s="13"/>
    </row>
    <row r="24" spans="1:15" ht="196.5" customHeight="1">
      <c r="A24" s="2" t="s">
        <v>140</v>
      </c>
      <c r="B24" s="9"/>
      <c r="C24" s="10" t="s">
        <v>44</v>
      </c>
      <c r="D24" s="10" t="s">
        <v>51</v>
      </c>
      <c r="E24" s="10" t="s">
        <v>46</v>
      </c>
      <c r="F24" s="10" t="s">
        <v>116</v>
      </c>
      <c r="G24" s="10" t="s">
        <v>45</v>
      </c>
      <c r="H24" s="19" t="s">
        <v>48</v>
      </c>
      <c r="I24" s="10" t="s">
        <v>91</v>
      </c>
      <c r="J24" s="65">
        <v>2439400</v>
      </c>
      <c r="K24" s="65">
        <v>2363500</v>
      </c>
      <c r="L24" s="65">
        <v>3015100</v>
      </c>
      <c r="M24" s="13"/>
    </row>
    <row r="25" spans="1:15" ht="175.5" customHeight="1">
      <c r="A25" s="2" t="s">
        <v>205</v>
      </c>
      <c r="B25" s="9"/>
      <c r="C25" s="10" t="s">
        <v>44</v>
      </c>
      <c r="D25" s="10" t="s">
        <v>51</v>
      </c>
      <c r="E25" s="10" t="s">
        <v>46</v>
      </c>
      <c r="F25" s="10" t="s">
        <v>88</v>
      </c>
      <c r="G25" s="10" t="s">
        <v>45</v>
      </c>
      <c r="H25" s="19" t="s">
        <v>48</v>
      </c>
      <c r="I25" s="10" t="s">
        <v>91</v>
      </c>
      <c r="J25" s="55">
        <f>+J26</f>
        <v>11000</v>
      </c>
      <c r="K25" s="55">
        <f>+K26</f>
        <v>11000</v>
      </c>
      <c r="L25" s="55">
        <f>+L26</f>
        <v>14000</v>
      </c>
      <c r="M25" s="13"/>
    </row>
    <row r="26" spans="1:15" ht="214.5" customHeight="1">
      <c r="A26" s="2" t="s">
        <v>141</v>
      </c>
      <c r="B26" s="9"/>
      <c r="C26" s="10" t="s">
        <v>44</v>
      </c>
      <c r="D26" s="10" t="s">
        <v>51</v>
      </c>
      <c r="E26" s="10" t="s">
        <v>46</v>
      </c>
      <c r="F26" s="10" t="s">
        <v>117</v>
      </c>
      <c r="G26" s="10" t="s">
        <v>45</v>
      </c>
      <c r="H26" s="19" t="s">
        <v>48</v>
      </c>
      <c r="I26" s="10" t="s">
        <v>91</v>
      </c>
      <c r="J26" s="55">
        <v>11000</v>
      </c>
      <c r="K26" s="55">
        <v>11000</v>
      </c>
      <c r="L26" s="55">
        <v>14000</v>
      </c>
      <c r="M26" s="13"/>
    </row>
    <row r="27" spans="1:15" ht="121.5" customHeight="1">
      <c r="A27" s="2" t="s">
        <v>119</v>
      </c>
      <c r="B27" s="9"/>
      <c r="C27" s="10" t="s">
        <v>44</v>
      </c>
      <c r="D27" s="10" t="s">
        <v>51</v>
      </c>
      <c r="E27" s="10" t="s">
        <v>46</v>
      </c>
      <c r="F27" s="10" t="s">
        <v>85</v>
      </c>
      <c r="G27" s="10" t="s">
        <v>45</v>
      </c>
      <c r="H27" s="19" t="s">
        <v>48</v>
      </c>
      <c r="I27" s="10" t="s">
        <v>91</v>
      </c>
      <c r="J27" s="55">
        <f>+J28</f>
        <v>2463600</v>
      </c>
      <c r="K27" s="55">
        <f>+K28</f>
        <v>2375100</v>
      </c>
      <c r="L27" s="55">
        <f>+L28</f>
        <v>3027600</v>
      </c>
      <c r="M27" s="13"/>
    </row>
    <row r="28" spans="1:15" ht="196.5" customHeight="1">
      <c r="A28" s="2" t="s">
        <v>206</v>
      </c>
      <c r="B28" s="11"/>
      <c r="C28" s="10" t="s">
        <v>44</v>
      </c>
      <c r="D28" s="10" t="s">
        <v>51</v>
      </c>
      <c r="E28" s="10" t="s">
        <v>46</v>
      </c>
      <c r="F28" s="10" t="s">
        <v>118</v>
      </c>
      <c r="G28" s="10" t="s">
        <v>45</v>
      </c>
      <c r="H28" s="19" t="s">
        <v>48</v>
      </c>
      <c r="I28" s="10" t="s">
        <v>91</v>
      </c>
      <c r="J28" s="55">
        <v>2463600</v>
      </c>
      <c r="K28" s="55">
        <v>2375100</v>
      </c>
      <c r="L28" s="55">
        <v>3027600</v>
      </c>
      <c r="M28" s="13"/>
    </row>
    <row r="29" spans="1:15" ht="120" customHeight="1">
      <c r="A29" s="25" t="s">
        <v>207</v>
      </c>
      <c r="B29" s="11"/>
      <c r="C29" s="10" t="s">
        <v>44</v>
      </c>
      <c r="D29" s="10" t="s">
        <v>51</v>
      </c>
      <c r="E29" s="10" t="s">
        <v>46</v>
      </c>
      <c r="F29" s="10" t="s">
        <v>108</v>
      </c>
      <c r="G29" s="10" t="s">
        <v>45</v>
      </c>
      <c r="H29" s="19" t="s">
        <v>48</v>
      </c>
      <c r="I29" s="10" t="s">
        <v>91</v>
      </c>
      <c r="J29" s="55">
        <f>+J30</f>
        <v>-249900</v>
      </c>
      <c r="K29" s="55">
        <f>+K30</f>
        <v>-235100</v>
      </c>
      <c r="L29" s="55">
        <f>+L30</f>
        <v>-288700</v>
      </c>
      <c r="M29" s="13"/>
    </row>
    <row r="30" spans="1:15" ht="194.25" customHeight="1">
      <c r="A30" s="2" t="s">
        <v>142</v>
      </c>
      <c r="B30" s="11"/>
      <c r="C30" s="10" t="s">
        <v>44</v>
      </c>
      <c r="D30" s="10" t="s">
        <v>51</v>
      </c>
      <c r="E30" s="10" t="s">
        <v>46</v>
      </c>
      <c r="F30" s="10" t="s">
        <v>120</v>
      </c>
      <c r="G30" s="10" t="s">
        <v>45</v>
      </c>
      <c r="H30" s="19" t="s">
        <v>48</v>
      </c>
      <c r="I30" s="10" t="s">
        <v>91</v>
      </c>
      <c r="J30" s="55">
        <v>-249900</v>
      </c>
      <c r="K30" s="55">
        <v>-235100</v>
      </c>
      <c r="L30" s="55">
        <v>-288700</v>
      </c>
      <c r="M30" s="13"/>
    </row>
    <row r="31" spans="1:15" ht="23.25" customHeight="1">
      <c r="A31" s="32" t="s">
        <v>75</v>
      </c>
      <c r="B31" s="46" t="s">
        <v>22</v>
      </c>
      <c r="C31" s="47" t="s">
        <v>44</v>
      </c>
      <c r="D31" s="47" t="s">
        <v>49</v>
      </c>
      <c r="E31" s="47" t="s">
        <v>50</v>
      </c>
      <c r="F31" s="47" t="s">
        <v>43</v>
      </c>
      <c r="G31" s="47" t="s">
        <v>50</v>
      </c>
      <c r="H31" s="48" t="s">
        <v>48</v>
      </c>
      <c r="I31" s="10" t="s">
        <v>43</v>
      </c>
      <c r="J31" s="55">
        <f>+J37+J39+J32</f>
        <v>17913000</v>
      </c>
      <c r="K31" s="55">
        <f>+K37+K39+K32</f>
        <v>18163000</v>
      </c>
      <c r="L31" s="55">
        <f>+L37+L39+L32</f>
        <v>18400000</v>
      </c>
      <c r="M31" s="45"/>
    </row>
    <row r="32" spans="1:15" ht="46.5" customHeight="1">
      <c r="A32" s="32" t="s">
        <v>143</v>
      </c>
      <c r="B32" s="46"/>
      <c r="C32" s="47" t="s">
        <v>44</v>
      </c>
      <c r="D32" s="47" t="s">
        <v>49</v>
      </c>
      <c r="E32" s="8" t="s">
        <v>45</v>
      </c>
      <c r="F32" s="47" t="s">
        <v>43</v>
      </c>
      <c r="G32" s="47" t="s">
        <v>50</v>
      </c>
      <c r="H32" s="48" t="s">
        <v>48</v>
      </c>
      <c r="I32" s="10" t="s">
        <v>91</v>
      </c>
      <c r="J32" s="55">
        <f>+J33+J35</f>
        <v>13486000</v>
      </c>
      <c r="K32" s="55">
        <f>+K33+K35</f>
        <v>13674000</v>
      </c>
      <c r="L32" s="55">
        <f>+L33+L35</f>
        <v>13852000</v>
      </c>
      <c r="M32" s="14"/>
      <c r="N32" s="14"/>
      <c r="O32" s="14"/>
    </row>
    <row r="33" spans="1:15" ht="67.5" customHeight="1">
      <c r="A33" s="32" t="s">
        <v>135</v>
      </c>
      <c r="B33" s="46"/>
      <c r="C33" s="47" t="s">
        <v>44</v>
      </c>
      <c r="D33" s="47" t="s">
        <v>49</v>
      </c>
      <c r="E33" s="8" t="s">
        <v>45</v>
      </c>
      <c r="F33" s="29" t="s">
        <v>47</v>
      </c>
      <c r="G33" s="8" t="s">
        <v>45</v>
      </c>
      <c r="H33" s="48" t="s">
        <v>48</v>
      </c>
      <c r="I33" s="10" t="s">
        <v>91</v>
      </c>
      <c r="J33" s="55">
        <f>+J34</f>
        <v>7872000</v>
      </c>
      <c r="K33" s="55">
        <f>+K34</f>
        <v>7982000</v>
      </c>
      <c r="L33" s="55">
        <f>+L34</f>
        <v>8086000</v>
      </c>
      <c r="M33" s="45"/>
    </row>
    <row r="34" spans="1:15" ht="63" customHeight="1">
      <c r="A34" s="32" t="s">
        <v>135</v>
      </c>
      <c r="B34" s="46"/>
      <c r="C34" s="47" t="s">
        <v>44</v>
      </c>
      <c r="D34" s="47" t="s">
        <v>49</v>
      </c>
      <c r="E34" s="8" t="s">
        <v>45</v>
      </c>
      <c r="F34" s="29" t="s">
        <v>109</v>
      </c>
      <c r="G34" s="8" t="s">
        <v>45</v>
      </c>
      <c r="H34" s="48" t="s">
        <v>48</v>
      </c>
      <c r="I34" s="10" t="s">
        <v>91</v>
      </c>
      <c r="J34" s="55">
        <v>7872000</v>
      </c>
      <c r="K34" s="55">
        <v>7982000</v>
      </c>
      <c r="L34" s="55">
        <v>8086000</v>
      </c>
      <c r="M34" s="45"/>
    </row>
    <row r="35" spans="1:15" ht="64.5" customHeight="1">
      <c r="A35" s="32" t="s">
        <v>184</v>
      </c>
      <c r="B35" s="46"/>
      <c r="C35" s="47" t="s">
        <v>44</v>
      </c>
      <c r="D35" s="47" t="s">
        <v>49</v>
      </c>
      <c r="E35" s="8" t="s">
        <v>45</v>
      </c>
      <c r="F35" s="29" t="s">
        <v>74</v>
      </c>
      <c r="G35" s="8" t="s">
        <v>45</v>
      </c>
      <c r="H35" s="48" t="s">
        <v>48</v>
      </c>
      <c r="I35" s="10" t="s">
        <v>91</v>
      </c>
      <c r="J35" s="55">
        <f>+J36</f>
        <v>5614000</v>
      </c>
      <c r="K35" s="55">
        <f>+K36</f>
        <v>5692000</v>
      </c>
      <c r="L35" s="55">
        <f>+L36</f>
        <v>5766000</v>
      </c>
      <c r="M35" s="45"/>
    </row>
    <row r="36" spans="1:15" ht="104.5" customHeight="1">
      <c r="A36" s="32" t="s">
        <v>138</v>
      </c>
      <c r="B36" s="46"/>
      <c r="C36" s="47" t="s">
        <v>44</v>
      </c>
      <c r="D36" s="47" t="s">
        <v>49</v>
      </c>
      <c r="E36" s="8" t="s">
        <v>45</v>
      </c>
      <c r="F36" s="29" t="s">
        <v>110</v>
      </c>
      <c r="G36" s="8" t="s">
        <v>45</v>
      </c>
      <c r="H36" s="48" t="s">
        <v>48</v>
      </c>
      <c r="I36" s="10" t="s">
        <v>91</v>
      </c>
      <c r="J36" s="55">
        <v>5614000</v>
      </c>
      <c r="K36" s="55">
        <v>5692000</v>
      </c>
      <c r="L36" s="55">
        <v>5766000</v>
      </c>
      <c r="M36" s="45"/>
    </row>
    <row r="37" spans="1:15" ht="23.25" customHeight="1">
      <c r="A37" s="26" t="s">
        <v>10</v>
      </c>
      <c r="B37" s="27" t="s">
        <v>11</v>
      </c>
      <c r="C37" s="28" t="s">
        <v>44</v>
      </c>
      <c r="D37" s="28" t="s">
        <v>49</v>
      </c>
      <c r="E37" s="28" t="s">
        <v>51</v>
      </c>
      <c r="F37" s="28" t="s">
        <v>43</v>
      </c>
      <c r="G37" s="28" t="s">
        <v>45</v>
      </c>
      <c r="H37" s="30" t="s">
        <v>48</v>
      </c>
      <c r="I37" s="31">
        <v>110</v>
      </c>
      <c r="J37" s="55">
        <f>+J38</f>
        <v>1314000</v>
      </c>
      <c r="K37" s="55">
        <f>+K38</f>
        <v>1332000</v>
      </c>
      <c r="L37" s="55">
        <f>+L38</f>
        <v>1350000</v>
      </c>
      <c r="M37" s="45"/>
      <c r="N37" s="45"/>
      <c r="O37" s="45"/>
    </row>
    <row r="38" spans="1:15" ht="26.25" customHeight="1">
      <c r="A38" s="35" t="s">
        <v>1</v>
      </c>
      <c r="B38" s="38"/>
      <c r="C38" s="39" t="s">
        <v>44</v>
      </c>
      <c r="D38" s="39" t="s">
        <v>49</v>
      </c>
      <c r="E38" s="39" t="s">
        <v>51</v>
      </c>
      <c r="F38" s="40" t="s">
        <v>47</v>
      </c>
      <c r="G38" s="39" t="s">
        <v>45</v>
      </c>
      <c r="H38" s="41" t="s">
        <v>48</v>
      </c>
      <c r="I38" s="31">
        <v>110</v>
      </c>
      <c r="J38" s="55">
        <v>1314000</v>
      </c>
      <c r="K38" s="55">
        <v>1332000</v>
      </c>
      <c r="L38" s="55">
        <v>1350000</v>
      </c>
      <c r="M38" s="13"/>
    </row>
    <row r="39" spans="1:15" ht="47.25" customHeight="1">
      <c r="A39" s="32" t="s">
        <v>86</v>
      </c>
      <c r="B39" s="49"/>
      <c r="C39" s="43" t="s">
        <v>44</v>
      </c>
      <c r="D39" s="43" t="s">
        <v>49</v>
      </c>
      <c r="E39" s="44" t="s">
        <v>70</v>
      </c>
      <c r="F39" s="44" t="s">
        <v>43</v>
      </c>
      <c r="G39" s="44" t="s">
        <v>46</v>
      </c>
      <c r="H39" s="50" t="s">
        <v>48</v>
      </c>
      <c r="I39" s="31">
        <v>110</v>
      </c>
      <c r="J39" s="55">
        <f>+J40</f>
        <v>3113000</v>
      </c>
      <c r="K39" s="55">
        <f>+K40</f>
        <v>3157000</v>
      </c>
      <c r="L39" s="55">
        <f>+L40</f>
        <v>3198000</v>
      </c>
      <c r="M39" s="45"/>
      <c r="N39" s="45"/>
      <c r="O39" s="45"/>
    </row>
    <row r="40" spans="1:15" ht="81.75" customHeight="1">
      <c r="A40" s="32" t="s">
        <v>144</v>
      </c>
      <c r="B40" s="49"/>
      <c r="C40" s="43" t="s">
        <v>44</v>
      </c>
      <c r="D40" s="43" t="s">
        <v>49</v>
      </c>
      <c r="E40" s="44" t="s">
        <v>70</v>
      </c>
      <c r="F40" s="44" t="s">
        <v>74</v>
      </c>
      <c r="G40" s="44" t="s">
        <v>46</v>
      </c>
      <c r="H40" s="50" t="s">
        <v>48</v>
      </c>
      <c r="I40" s="31">
        <v>110</v>
      </c>
      <c r="J40" s="55">
        <v>3113000</v>
      </c>
      <c r="K40" s="55">
        <v>3157000</v>
      </c>
      <c r="L40" s="55">
        <v>3198000</v>
      </c>
      <c r="M40" s="13"/>
    </row>
    <row r="41" spans="1:15" ht="25.5" customHeight="1">
      <c r="A41" s="36" t="s">
        <v>76</v>
      </c>
      <c r="B41" s="46" t="s">
        <v>23</v>
      </c>
      <c r="C41" s="47" t="s">
        <v>44</v>
      </c>
      <c r="D41" s="47" t="s">
        <v>52</v>
      </c>
      <c r="E41" s="47" t="s">
        <v>50</v>
      </c>
      <c r="F41" s="47" t="s">
        <v>43</v>
      </c>
      <c r="G41" s="47" t="s">
        <v>50</v>
      </c>
      <c r="H41" s="48" t="s">
        <v>48</v>
      </c>
      <c r="I41" s="10" t="s">
        <v>43</v>
      </c>
      <c r="J41" s="55">
        <f t="shared" ref="J41:L42" si="0">+J42</f>
        <v>3482000</v>
      </c>
      <c r="K41" s="55">
        <f t="shared" si="0"/>
        <v>3503000</v>
      </c>
      <c r="L41" s="55">
        <f t="shared" si="0"/>
        <v>3538000</v>
      </c>
      <c r="M41" s="45"/>
      <c r="N41" s="45"/>
      <c r="O41" s="45"/>
    </row>
    <row r="42" spans="1:15" ht="63" customHeight="1">
      <c r="A42" s="26" t="s">
        <v>145</v>
      </c>
      <c r="B42" s="27" t="s">
        <v>24</v>
      </c>
      <c r="C42" s="28" t="s">
        <v>44</v>
      </c>
      <c r="D42" s="28" t="s">
        <v>52</v>
      </c>
      <c r="E42" s="28" t="s">
        <v>51</v>
      </c>
      <c r="F42" s="28" t="s">
        <v>43</v>
      </c>
      <c r="G42" s="28" t="s">
        <v>45</v>
      </c>
      <c r="H42" s="30" t="s">
        <v>48</v>
      </c>
      <c r="I42" s="10" t="s">
        <v>91</v>
      </c>
      <c r="J42" s="55">
        <f t="shared" si="0"/>
        <v>3482000</v>
      </c>
      <c r="K42" s="55">
        <f t="shared" si="0"/>
        <v>3503000</v>
      </c>
      <c r="L42" s="55">
        <f t="shared" si="0"/>
        <v>3538000</v>
      </c>
      <c r="M42" s="45"/>
    </row>
    <row r="43" spans="1:15" ht="84.75" customHeight="1">
      <c r="A43" s="26" t="s">
        <v>139</v>
      </c>
      <c r="B43" s="27" t="s">
        <v>12</v>
      </c>
      <c r="C43" s="28" t="s">
        <v>44</v>
      </c>
      <c r="D43" s="28" t="s">
        <v>52</v>
      </c>
      <c r="E43" s="28" t="s">
        <v>51</v>
      </c>
      <c r="F43" s="28" t="s">
        <v>47</v>
      </c>
      <c r="G43" s="28" t="s">
        <v>45</v>
      </c>
      <c r="H43" s="30" t="s">
        <v>48</v>
      </c>
      <c r="I43" s="10" t="s">
        <v>91</v>
      </c>
      <c r="J43" s="55">
        <v>3482000</v>
      </c>
      <c r="K43" s="55">
        <v>3503000</v>
      </c>
      <c r="L43" s="55">
        <v>3538000</v>
      </c>
      <c r="M43" s="13"/>
    </row>
    <row r="44" spans="1:15" ht="58.5" customHeight="1">
      <c r="A44" s="26" t="s">
        <v>77</v>
      </c>
      <c r="B44" s="27" t="s">
        <v>25</v>
      </c>
      <c r="C44" s="28" t="s">
        <v>44</v>
      </c>
      <c r="D44" s="28" t="s">
        <v>53</v>
      </c>
      <c r="E44" s="28" t="s">
        <v>50</v>
      </c>
      <c r="F44" s="28" t="s">
        <v>43</v>
      </c>
      <c r="G44" s="28" t="s">
        <v>50</v>
      </c>
      <c r="H44" s="30" t="s">
        <v>48</v>
      </c>
      <c r="I44" s="10" t="s">
        <v>43</v>
      </c>
      <c r="J44" s="55">
        <f>+J45+J54</f>
        <v>6942469.1299999999</v>
      </c>
      <c r="K44" s="55">
        <f>+K45+K54</f>
        <v>6942469.1299999999</v>
      </c>
      <c r="L44" s="55">
        <f>+L45+L54</f>
        <v>6942469.1299999999</v>
      </c>
      <c r="M44" s="45"/>
      <c r="N44" s="45"/>
      <c r="O44" s="45"/>
    </row>
    <row r="45" spans="1:15" ht="162" customHeight="1">
      <c r="A45" s="2" t="s">
        <v>146</v>
      </c>
      <c r="B45" s="27" t="s">
        <v>26</v>
      </c>
      <c r="C45" s="28" t="s">
        <v>44</v>
      </c>
      <c r="D45" s="28" t="s">
        <v>53</v>
      </c>
      <c r="E45" s="28" t="s">
        <v>49</v>
      </c>
      <c r="F45" s="28" t="s">
        <v>43</v>
      </c>
      <c r="G45" s="28" t="s">
        <v>50</v>
      </c>
      <c r="H45" s="30" t="s">
        <v>48</v>
      </c>
      <c r="I45" s="31">
        <v>120</v>
      </c>
      <c r="J45" s="55">
        <f>+J46+J49+J51</f>
        <v>6919069.1299999999</v>
      </c>
      <c r="K45" s="55">
        <f>+K46+K49+K51</f>
        <v>6919069.1299999999</v>
      </c>
      <c r="L45" s="55">
        <f>+L46+L49+L51</f>
        <v>6919069.1299999999</v>
      </c>
      <c r="M45" s="45"/>
      <c r="N45" s="45"/>
      <c r="O45" s="45"/>
    </row>
    <row r="46" spans="1:15" ht="121.5" customHeight="1">
      <c r="A46" s="26" t="s">
        <v>147</v>
      </c>
      <c r="B46" s="27" t="s">
        <v>27</v>
      </c>
      <c r="C46" s="28" t="s">
        <v>44</v>
      </c>
      <c r="D46" s="28" t="s">
        <v>53</v>
      </c>
      <c r="E46" s="28" t="s">
        <v>49</v>
      </c>
      <c r="F46" s="28" t="s">
        <v>47</v>
      </c>
      <c r="G46" s="28" t="s">
        <v>50</v>
      </c>
      <c r="H46" s="30" t="s">
        <v>48</v>
      </c>
      <c r="I46" s="31">
        <v>120</v>
      </c>
      <c r="J46" s="55">
        <f>+J47+J48</f>
        <v>4918969.13</v>
      </c>
      <c r="K46" s="55">
        <f>+K47+K48</f>
        <v>4918969.13</v>
      </c>
      <c r="L46" s="55">
        <f>+L47+L48</f>
        <v>4918969.13</v>
      </c>
      <c r="M46" s="45"/>
    </row>
    <row r="47" spans="1:15" ht="162.75" customHeight="1">
      <c r="A47" s="26" t="s">
        <v>208</v>
      </c>
      <c r="B47" s="27" t="s">
        <v>13</v>
      </c>
      <c r="C47" s="28" t="s">
        <v>44</v>
      </c>
      <c r="D47" s="28" t="s">
        <v>53</v>
      </c>
      <c r="E47" s="28" t="s">
        <v>49</v>
      </c>
      <c r="F47" s="29" t="s">
        <v>5</v>
      </c>
      <c r="G47" s="29" t="s">
        <v>49</v>
      </c>
      <c r="H47" s="30" t="s">
        <v>48</v>
      </c>
      <c r="I47" s="31">
        <v>120</v>
      </c>
      <c r="J47" s="55">
        <v>4500000</v>
      </c>
      <c r="K47" s="55">
        <v>4500000</v>
      </c>
      <c r="L47" s="55">
        <v>4500000</v>
      </c>
      <c r="M47" s="13"/>
    </row>
    <row r="48" spans="1:15" ht="138" customHeight="1">
      <c r="A48" s="26" t="s">
        <v>134</v>
      </c>
      <c r="B48" s="27"/>
      <c r="C48" s="28" t="s">
        <v>44</v>
      </c>
      <c r="D48" s="28" t="s">
        <v>53</v>
      </c>
      <c r="E48" s="28" t="s">
        <v>49</v>
      </c>
      <c r="F48" s="29" t="s">
        <v>5</v>
      </c>
      <c r="G48" s="28">
        <v>13</v>
      </c>
      <c r="H48" s="30" t="s">
        <v>48</v>
      </c>
      <c r="I48" s="31">
        <v>120</v>
      </c>
      <c r="J48" s="55">
        <v>418969.13</v>
      </c>
      <c r="K48" s="55">
        <v>418969.13</v>
      </c>
      <c r="L48" s="55">
        <v>418969.13</v>
      </c>
      <c r="M48" s="13"/>
    </row>
    <row r="49" spans="1:13" ht="84.75" customHeight="1">
      <c r="A49" s="26" t="s">
        <v>209</v>
      </c>
      <c r="B49" s="27"/>
      <c r="C49" s="28" t="s">
        <v>44</v>
      </c>
      <c r="D49" s="28" t="s">
        <v>53</v>
      </c>
      <c r="E49" s="28" t="s">
        <v>49</v>
      </c>
      <c r="F49" s="29" t="s">
        <v>121</v>
      </c>
      <c r="G49" s="28" t="s">
        <v>50</v>
      </c>
      <c r="H49" s="30" t="s">
        <v>48</v>
      </c>
      <c r="I49" s="31">
        <v>120</v>
      </c>
      <c r="J49" s="55">
        <f>+J50</f>
        <v>2000000</v>
      </c>
      <c r="K49" s="55">
        <f>+K50</f>
        <v>2000000</v>
      </c>
      <c r="L49" s="55">
        <f>+L50</f>
        <v>2000000</v>
      </c>
      <c r="M49" s="13"/>
    </row>
    <row r="50" spans="1:13" ht="63.75" customHeight="1">
      <c r="A50" s="26" t="s">
        <v>210</v>
      </c>
      <c r="B50" s="27"/>
      <c r="C50" s="28" t="s">
        <v>44</v>
      </c>
      <c r="D50" s="28" t="s">
        <v>53</v>
      </c>
      <c r="E50" s="28" t="s">
        <v>49</v>
      </c>
      <c r="F50" s="29" t="s">
        <v>89</v>
      </c>
      <c r="G50" s="28" t="s">
        <v>49</v>
      </c>
      <c r="H50" s="30" t="s">
        <v>48</v>
      </c>
      <c r="I50" s="31">
        <v>120</v>
      </c>
      <c r="J50" s="55">
        <v>2000000</v>
      </c>
      <c r="K50" s="55">
        <v>2000000</v>
      </c>
      <c r="L50" s="55">
        <v>2000000</v>
      </c>
      <c r="M50" s="13"/>
    </row>
    <row r="51" spans="1:13" ht="84" customHeight="1">
      <c r="A51" s="26" t="s">
        <v>211</v>
      </c>
      <c r="B51" s="27"/>
      <c r="C51" s="28" t="s">
        <v>44</v>
      </c>
      <c r="D51" s="28" t="s">
        <v>53</v>
      </c>
      <c r="E51" s="28" t="s">
        <v>49</v>
      </c>
      <c r="F51" s="29" t="s">
        <v>174</v>
      </c>
      <c r="G51" s="28" t="s">
        <v>50</v>
      </c>
      <c r="H51" s="30" t="s">
        <v>48</v>
      </c>
      <c r="I51" s="31">
        <v>120</v>
      </c>
      <c r="J51" s="55">
        <f t="shared" ref="J51:L52" si="1">+J52</f>
        <v>100</v>
      </c>
      <c r="K51" s="55">
        <f t="shared" si="1"/>
        <v>100</v>
      </c>
      <c r="L51" s="55">
        <f t="shared" si="1"/>
        <v>100</v>
      </c>
      <c r="M51" s="13"/>
    </row>
    <row r="52" spans="1:13" ht="83.25" customHeight="1">
      <c r="A52" s="26" t="s">
        <v>175</v>
      </c>
      <c r="B52" s="27"/>
      <c r="C52" s="28" t="s">
        <v>44</v>
      </c>
      <c r="D52" s="28" t="s">
        <v>53</v>
      </c>
      <c r="E52" s="28" t="s">
        <v>49</v>
      </c>
      <c r="F52" s="29" t="s">
        <v>176</v>
      </c>
      <c r="G52" s="28" t="s">
        <v>50</v>
      </c>
      <c r="H52" s="30" t="s">
        <v>48</v>
      </c>
      <c r="I52" s="31">
        <v>120</v>
      </c>
      <c r="J52" s="55">
        <f t="shared" si="1"/>
        <v>100</v>
      </c>
      <c r="K52" s="55">
        <f t="shared" si="1"/>
        <v>100</v>
      </c>
      <c r="L52" s="55">
        <f t="shared" si="1"/>
        <v>100</v>
      </c>
      <c r="M52" s="13"/>
    </row>
    <row r="53" spans="1:13" ht="251.25" customHeight="1">
      <c r="A53" s="26" t="s">
        <v>177</v>
      </c>
      <c r="B53" s="27"/>
      <c r="C53" s="28" t="s">
        <v>44</v>
      </c>
      <c r="D53" s="28" t="s">
        <v>53</v>
      </c>
      <c r="E53" s="28" t="s">
        <v>49</v>
      </c>
      <c r="F53" s="29" t="s">
        <v>178</v>
      </c>
      <c r="G53" s="28" t="s">
        <v>49</v>
      </c>
      <c r="H53" s="30" t="s">
        <v>48</v>
      </c>
      <c r="I53" s="31">
        <v>120</v>
      </c>
      <c r="J53" s="55">
        <v>100</v>
      </c>
      <c r="K53" s="55">
        <v>100</v>
      </c>
      <c r="L53" s="55">
        <v>100</v>
      </c>
      <c r="M53" s="13"/>
    </row>
    <row r="54" spans="1:13" ht="138" customHeight="1">
      <c r="A54" s="26" t="s">
        <v>163</v>
      </c>
      <c r="B54" s="27"/>
      <c r="C54" s="28" t="s">
        <v>44</v>
      </c>
      <c r="D54" s="28" t="s">
        <v>53</v>
      </c>
      <c r="E54" s="29" t="s">
        <v>55</v>
      </c>
      <c r="F54" s="28" t="s">
        <v>43</v>
      </c>
      <c r="G54" s="28" t="s">
        <v>50</v>
      </c>
      <c r="H54" s="30" t="s">
        <v>48</v>
      </c>
      <c r="I54" s="31">
        <v>120</v>
      </c>
      <c r="J54" s="55">
        <f t="shared" ref="J54:L55" si="2">+J55</f>
        <v>23400</v>
      </c>
      <c r="K54" s="55">
        <f t="shared" si="2"/>
        <v>23400</v>
      </c>
      <c r="L54" s="55">
        <f t="shared" si="2"/>
        <v>23400</v>
      </c>
      <c r="M54" s="13"/>
    </row>
    <row r="55" spans="1:13" ht="120.5" customHeight="1">
      <c r="A55" s="26" t="s">
        <v>212</v>
      </c>
      <c r="B55" s="27"/>
      <c r="C55" s="28" t="s">
        <v>44</v>
      </c>
      <c r="D55" s="28" t="s">
        <v>53</v>
      </c>
      <c r="E55" s="29" t="s">
        <v>55</v>
      </c>
      <c r="F55" s="29" t="s">
        <v>56</v>
      </c>
      <c r="G55" s="28" t="s">
        <v>50</v>
      </c>
      <c r="H55" s="30" t="s">
        <v>48</v>
      </c>
      <c r="I55" s="31">
        <v>120</v>
      </c>
      <c r="J55" s="55">
        <f t="shared" si="2"/>
        <v>23400</v>
      </c>
      <c r="K55" s="55">
        <f t="shared" si="2"/>
        <v>23400</v>
      </c>
      <c r="L55" s="55">
        <f t="shared" si="2"/>
        <v>23400</v>
      </c>
      <c r="M55" s="13"/>
    </row>
    <row r="56" spans="1:13" ht="121" customHeight="1">
      <c r="A56" s="26" t="s">
        <v>164</v>
      </c>
      <c r="B56" s="27"/>
      <c r="C56" s="28" t="s">
        <v>44</v>
      </c>
      <c r="D56" s="28" t="s">
        <v>53</v>
      </c>
      <c r="E56" s="28" t="s">
        <v>55</v>
      </c>
      <c r="F56" s="29" t="s">
        <v>57</v>
      </c>
      <c r="G56" s="28" t="s">
        <v>49</v>
      </c>
      <c r="H56" s="30" t="s">
        <v>48</v>
      </c>
      <c r="I56" s="31">
        <v>120</v>
      </c>
      <c r="J56" s="55">
        <v>23400</v>
      </c>
      <c r="K56" s="55">
        <v>23400</v>
      </c>
      <c r="L56" s="55">
        <v>23400</v>
      </c>
      <c r="M56" s="13"/>
    </row>
    <row r="57" spans="1:13" ht="41.25" customHeight="1">
      <c r="A57" s="26" t="s">
        <v>78</v>
      </c>
      <c r="B57" s="27" t="s">
        <v>28</v>
      </c>
      <c r="C57" s="28" t="s">
        <v>44</v>
      </c>
      <c r="D57" s="28" t="s">
        <v>58</v>
      </c>
      <c r="E57" s="28" t="s">
        <v>50</v>
      </c>
      <c r="F57" s="28" t="s">
        <v>43</v>
      </c>
      <c r="G57" s="28" t="s">
        <v>50</v>
      </c>
      <c r="H57" s="30" t="s">
        <v>48</v>
      </c>
      <c r="I57" s="10" t="s">
        <v>43</v>
      </c>
      <c r="J57" s="55">
        <f>+J58</f>
        <v>1724501.62</v>
      </c>
      <c r="K57" s="55">
        <f>+K58</f>
        <v>1724501.62</v>
      </c>
      <c r="L57" s="55">
        <f>+L58</f>
        <v>1724501.62</v>
      </c>
      <c r="M57" s="45"/>
    </row>
    <row r="58" spans="1:13" ht="40.5" customHeight="1">
      <c r="A58" s="26" t="s">
        <v>148</v>
      </c>
      <c r="B58" s="27" t="s">
        <v>14</v>
      </c>
      <c r="C58" s="28" t="s">
        <v>44</v>
      </c>
      <c r="D58" s="28" t="s">
        <v>58</v>
      </c>
      <c r="E58" s="28" t="s">
        <v>45</v>
      </c>
      <c r="F58" s="28" t="s">
        <v>43</v>
      </c>
      <c r="G58" s="28" t="s">
        <v>45</v>
      </c>
      <c r="H58" s="30" t="s">
        <v>48</v>
      </c>
      <c r="I58" s="31">
        <v>120</v>
      </c>
      <c r="J58" s="55">
        <f>+J60+J59</f>
        <v>1724501.62</v>
      </c>
      <c r="K58" s="55">
        <f>+K60+K59</f>
        <v>1724501.62</v>
      </c>
      <c r="L58" s="55">
        <f>+L60+L59</f>
        <v>1724501.62</v>
      </c>
      <c r="M58" s="45"/>
    </row>
    <row r="59" spans="1:13" ht="60.75" customHeight="1">
      <c r="A59" s="26" t="s">
        <v>149</v>
      </c>
      <c r="B59" s="27"/>
      <c r="C59" s="28" t="s">
        <v>44</v>
      </c>
      <c r="D59" s="28" t="s">
        <v>58</v>
      </c>
      <c r="E59" s="28" t="s">
        <v>45</v>
      </c>
      <c r="F59" s="29" t="s">
        <v>47</v>
      </c>
      <c r="G59" s="28" t="s">
        <v>45</v>
      </c>
      <c r="H59" s="30" t="s">
        <v>48</v>
      </c>
      <c r="I59" s="31">
        <v>120</v>
      </c>
      <c r="J59" s="55">
        <v>197394.11</v>
      </c>
      <c r="K59" s="55">
        <v>197394.11</v>
      </c>
      <c r="L59" s="55">
        <v>197394.11</v>
      </c>
      <c r="M59" s="45"/>
    </row>
    <row r="60" spans="1:13" ht="40.5" customHeight="1">
      <c r="A60" s="26" t="s">
        <v>150</v>
      </c>
      <c r="B60" s="27"/>
      <c r="C60" s="28" t="s">
        <v>44</v>
      </c>
      <c r="D60" s="28" t="s">
        <v>58</v>
      </c>
      <c r="E60" s="28" t="s">
        <v>45</v>
      </c>
      <c r="F60" s="29" t="s">
        <v>56</v>
      </c>
      <c r="G60" s="28" t="s">
        <v>45</v>
      </c>
      <c r="H60" s="30" t="s">
        <v>48</v>
      </c>
      <c r="I60" s="31">
        <v>120</v>
      </c>
      <c r="J60" s="55">
        <f>+J61+J62</f>
        <v>1527107.51</v>
      </c>
      <c r="K60" s="55">
        <f>+K61+K62</f>
        <v>1527107.51</v>
      </c>
      <c r="L60" s="55">
        <f>+L61+L62</f>
        <v>1527107.51</v>
      </c>
      <c r="M60" s="45"/>
    </row>
    <row r="61" spans="1:13" ht="40.5" customHeight="1">
      <c r="A61" s="26" t="s">
        <v>185</v>
      </c>
      <c r="B61" s="27"/>
      <c r="C61" s="28" t="s">
        <v>44</v>
      </c>
      <c r="D61" s="28" t="s">
        <v>58</v>
      </c>
      <c r="E61" s="28" t="s">
        <v>45</v>
      </c>
      <c r="F61" s="29" t="s">
        <v>111</v>
      </c>
      <c r="G61" s="28" t="s">
        <v>45</v>
      </c>
      <c r="H61" s="30" t="s">
        <v>48</v>
      </c>
      <c r="I61" s="31">
        <v>120</v>
      </c>
      <c r="J61" s="55">
        <v>389260.75</v>
      </c>
      <c r="K61" s="55">
        <v>389260.75</v>
      </c>
      <c r="L61" s="55">
        <v>389260.75</v>
      </c>
      <c r="M61" s="13"/>
    </row>
    <row r="62" spans="1:13" ht="42" customHeight="1">
      <c r="A62" s="26" t="s">
        <v>186</v>
      </c>
      <c r="B62" s="27"/>
      <c r="C62" s="28" t="s">
        <v>44</v>
      </c>
      <c r="D62" s="28" t="s">
        <v>58</v>
      </c>
      <c r="E62" s="28" t="s">
        <v>45</v>
      </c>
      <c r="F62" s="29" t="s">
        <v>169</v>
      </c>
      <c r="G62" s="28" t="s">
        <v>45</v>
      </c>
      <c r="H62" s="30" t="s">
        <v>48</v>
      </c>
      <c r="I62" s="31">
        <v>120</v>
      </c>
      <c r="J62" s="55">
        <v>1137846.76</v>
      </c>
      <c r="K62" s="55">
        <v>1137846.76</v>
      </c>
      <c r="L62" s="55">
        <v>1137846.76</v>
      </c>
      <c r="M62" s="13"/>
    </row>
    <row r="63" spans="1:13" ht="36">
      <c r="A63" s="26" t="s">
        <v>112</v>
      </c>
      <c r="B63" s="27"/>
      <c r="C63" s="28" t="s">
        <v>44</v>
      </c>
      <c r="D63" s="28">
        <v>13</v>
      </c>
      <c r="E63" s="28" t="s">
        <v>50</v>
      </c>
      <c r="F63" s="28" t="s">
        <v>43</v>
      </c>
      <c r="G63" s="28" t="s">
        <v>50</v>
      </c>
      <c r="H63" s="30" t="s">
        <v>48</v>
      </c>
      <c r="I63" s="10" t="s">
        <v>43</v>
      </c>
      <c r="J63" s="55">
        <f>+J64</f>
        <v>1270000</v>
      </c>
      <c r="K63" s="55">
        <f>+K64</f>
        <v>1270000</v>
      </c>
      <c r="L63" s="55">
        <f>+L64</f>
        <v>1270000</v>
      </c>
      <c r="M63" s="45"/>
    </row>
    <row r="64" spans="1:13" ht="39.75" customHeight="1">
      <c r="A64" s="26" t="s">
        <v>151</v>
      </c>
      <c r="B64" s="27"/>
      <c r="C64" s="28" t="s">
        <v>44</v>
      </c>
      <c r="D64" s="28">
        <v>13</v>
      </c>
      <c r="E64" s="28" t="s">
        <v>45</v>
      </c>
      <c r="F64" s="28" t="s">
        <v>43</v>
      </c>
      <c r="G64" s="28" t="s">
        <v>50</v>
      </c>
      <c r="H64" s="30" t="s">
        <v>48</v>
      </c>
      <c r="I64" s="31">
        <v>130</v>
      </c>
      <c r="J64" s="55">
        <f t="shared" ref="J64:L65" si="3">+J65</f>
        <v>1270000</v>
      </c>
      <c r="K64" s="55">
        <f t="shared" si="3"/>
        <v>1270000</v>
      </c>
      <c r="L64" s="55">
        <f t="shared" si="3"/>
        <v>1270000</v>
      </c>
      <c r="M64" s="45"/>
    </row>
    <row r="65" spans="1:15" ht="40.5" customHeight="1">
      <c r="A65" s="26" t="s">
        <v>3</v>
      </c>
      <c r="B65" s="27"/>
      <c r="C65" s="28" t="s">
        <v>44</v>
      </c>
      <c r="D65" s="28">
        <v>13</v>
      </c>
      <c r="E65" s="28" t="s">
        <v>45</v>
      </c>
      <c r="F65" s="28">
        <v>990</v>
      </c>
      <c r="G65" s="28" t="s">
        <v>50</v>
      </c>
      <c r="H65" s="30" t="s">
        <v>48</v>
      </c>
      <c r="I65" s="31">
        <v>130</v>
      </c>
      <c r="J65" s="55">
        <f t="shared" si="3"/>
        <v>1270000</v>
      </c>
      <c r="K65" s="55">
        <f t="shared" si="3"/>
        <v>1270000</v>
      </c>
      <c r="L65" s="55">
        <f t="shared" si="3"/>
        <v>1270000</v>
      </c>
      <c r="M65" s="45"/>
    </row>
    <row r="66" spans="1:15" ht="63.75" customHeight="1">
      <c r="A66" s="26" t="s">
        <v>113</v>
      </c>
      <c r="B66" s="27"/>
      <c r="C66" s="28" t="s">
        <v>44</v>
      </c>
      <c r="D66" s="28">
        <v>13</v>
      </c>
      <c r="E66" s="28" t="s">
        <v>45</v>
      </c>
      <c r="F66" s="28">
        <v>995</v>
      </c>
      <c r="G66" s="28" t="s">
        <v>49</v>
      </c>
      <c r="H66" s="30" t="s">
        <v>48</v>
      </c>
      <c r="I66" s="31">
        <v>130</v>
      </c>
      <c r="J66" s="55">
        <v>1270000</v>
      </c>
      <c r="K66" s="55">
        <v>1270000</v>
      </c>
      <c r="L66" s="55">
        <v>1270000</v>
      </c>
      <c r="M66" s="13"/>
    </row>
    <row r="67" spans="1:15" ht="42" customHeight="1">
      <c r="A67" s="26" t="s">
        <v>79</v>
      </c>
      <c r="B67" s="27" t="s">
        <v>29</v>
      </c>
      <c r="C67" s="28" t="s">
        <v>44</v>
      </c>
      <c r="D67" s="28" t="s">
        <v>59</v>
      </c>
      <c r="E67" s="28" t="s">
        <v>50</v>
      </c>
      <c r="F67" s="28" t="s">
        <v>43</v>
      </c>
      <c r="G67" s="28" t="s">
        <v>50</v>
      </c>
      <c r="H67" s="30" t="s">
        <v>48</v>
      </c>
      <c r="I67" s="10" t="s">
        <v>43</v>
      </c>
      <c r="J67" s="55">
        <f>+J68+J72</f>
        <v>2786849.41</v>
      </c>
      <c r="K67" s="55">
        <f>+K68+K72</f>
        <v>2786849.41</v>
      </c>
      <c r="L67" s="55">
        <f>+L68+L72</f>
        <v>2786849.41</v>
      </c>
      <c r="M67" s="45"/>
    </row>
    <row r="68" spans="1:15" ht="67.5" customHeight="1">
      <c r="A68" s="26" t="s">
        <v>152</v>
      </c>
      <c r="B68" s="27" t="s">
        <v>30</v>
      </c>
      <c r="C68" s="28" t="s">
        <v>44</v>
      </c>
      <c r="D68" s="28" t="s">
        <v>59</v>
      </c>
      <c r="E68" s="28" t="s">
        <v>60</v>
      </c>
      <c r="F68" s="28" t="s">
        <v>43</v>
      </c>
      <c r="G68" s="28" t="s">
        <v>50</v>
      </c>
      <c r="H68" s="30" t="s">
        <v>48</v>
      </c>
      <c r="I68" s="31">
        <v>430</v>
      </c>
      <c r="J68" s="55">
        <f>+J69</f>
        <v>586849.40999999992</v>
      </c>
      <c r="K68" s="55">
        <f>+K69</f>
        <v>586849.40999999992</v>
      </c>
      <c r="L68" s="55">
        <f>+L69</f>
        <v>586849.40999999992</v>
      </c>
      <c r="M68" s="45"/>
    </row>
    <row r="69" spans="1:15" ht="63.75" customHeight="1">
      <c r="A69" s="26" t="s">
        <v>153</v>
      </c>
      <c r="B69" s="27" t="s">
        <v>31</v>
      </c>
      <c r="C69" s="28" t="s">
        <v>44</v>
      </c>
      <c r="D69" s="28" t="s">
        <v>59</v>
      </c>
      <c r="E69" s="28" t="s">
        <v>60</v>
      </c>
      <c r="F69" s="28" t="s">
        <v>47</v>
      </c>
      <c r="G69" s="28" t="s">
        <v>50</v>
      </c>
      <c r="H69" s="30" t="s">
        <v>48</v>
      </c>
      <c r="I69" s="31">
        <v>430</v>
      </c>
      <c r="J69" s="55">
        <f>+J70+J71</f>
        <v>586849.40999999992</v>
      </c>
      <c r="K69" s="55">
        <f>+K70+K71</f>
        <v>586849.40999999992</v>
      </c>
      <c r="L69" s="55">
        <f>+L70+L71</f>
        <v>586849.40999999992</v>
      </c>
      <c r="M69" s="45"/>
    </row>
    <row r="70" spans="1:15" ht="105" customHeight="1">
      <c r="A70" s="26" t="s">
        <v>196</v>
      </c>
      <c r="B70" s="27" t="s">
        <v>15</v>
      </c>
      <c r="C70" s="28" t="s">
        <v>44</v>
      </c>
      <c r="D70" s="28" t="s">
        <v>59</v>
      </c>
      <c r="E70" s="28" t="s">
        <v>60</v>
      </c>
      <c r="F70" s="29" t="s">
        <v>5</v>
      </c>
      <c r="G70" s="29" t="s">
        <v>49</v>
      </c>
      <c r="H70" s="30" t="s">
        <v>48</v>
      </c>
      <c r="I70" s="31">
        <v>430</v>
      </c>
      <c r="J70" s="55">
        <v>250000</v>
      </c>
      <c r="K70" s="55">
        <v>250000</v>
      </c>
      <c r="L70" s="55">
        <v>250000</v>
      </c>
      <c r="M70" s="13"/>
    </row>
    <row r="71" spans="1:15" ht="82.5" customHeight="1">
      <c r="A71" s="26" t="s">
        <v>187</v>
      </c>
      <c r="B71" s="27"/>
      <c r="C71" s="28" t="s">
        <v>44</v>
      </c>
      <c r="D71" s="28" t="s">
        <v>59</v>
      </c>
      <c r="E71" s="28" t="s">
        <v>60</v>
      </c>
      <c r="F71" s="29" t="s">
        <v>5</v>
      </c>
      <c r="G71" s="28">
        <v>13</v>
      </c>
      <c r="H71" s="30" t="s">
        <v>48</v>
      </c>
      <c r="I71" s="31">
        <v>430</v>
      </c>
      <c r="J71" s="55">
        <v>336849.41</v>
      </c>
      <c r="K71" s="55">
        <v>336849.41</v>
      </c>
      <c r="L71" s="55">
        <v>336849.41</v>
      </c>
      <c r="M71" s="13"/>
    </row>
    <row r="72" spans="1:15" ht="62.25" customHeight="1">
      <c r="A72" s="26" t="s">
        <v>166</v>
      </c>
      <c r="B72" s="27"/>
      <c r="C72" s="28" t="s">
        <v>44</v>
      </c>
      <c r="D72" s="28" t="s">
        <v>59</v>
      </c>
      <c r="E72" s="28">
        <v>13</v>
      </c>
      <c r="F72" s="28" t="s">
        <v>43</v>
      </c>
      <c r="G72" s="28" t="s">
        <v>50</v>
      </c>
      <c r="H72" s="30" t="s">
        <v>48</v>
      </c>
      <c r="I72" s="10" t="s">
        <v>43</v>
      </c>
      <c r="J72" s="55">
        <f>+J73</f>
        <v>2200000</v>
      </c>
      <c r="K72" s="55">
        <f>+K73</f>
        <v>2200000</v>
      </c>
      <c r="L72" s="55">
        <f>+L73</f>
        <v>2200000</v>
      </c>
      <c r="M72" s="13"/>
    </row>
    <row r="73" spans="1:15" ht="83.25" customHeight="1">
      <c r="A73" s="26" t="s">
        <v>167</v>
      </c>
      <c r="B73" s="27"/>
      <c r="C73" s="28" t="s">
        <v>44</v>
      </c>
      <c r="D73" s="28" t="s">
        <v>59</v>
      </c>
      <c r="E73" s="28">
        <v>13</v>
      </c>
      <c r="F73" s="29" t="s">
        <v>64</v>
      </c>
      <c r="G73" s="28" t="s">
        <v>49</v>
      </c>
      <c r="H73" s="30" t="s">
        <v>48</v>
      </c>
      <c r="I73" s="31">
        <v>410</v>
      </c>
      <c r="J73" s="55">
        <v>2200000</v>
      </c>
      <c r="K73" s="55">
        <v>2200000</v>
      </c>
      <c r="L73" s="55">
        <v>2200000</v>
      </c>
      <c r="M73" s="13"/>
    </row>
    <row r="74" spans="1:15" ht="31.5" customHeight="1">
      <c r="A74" s="26" t="s">
        <v>80</v>
      </c>
      <c r="B74" s="27" t="s">
        <v>32</v>
      </c>
      <c r="C74" s="28" t="s">
        <v>44</v>
      </c>
      <c r="D74" s="28" t="s">
        <v>62</v>
      </c>
      <c r="E74" s="28" t="s">
        <v>50</v>
      </c>
      <c r="F74" s="28" t="s">
        <v>43</v>
      </c>
      <c r="G74" s="28" t="s">
        <v>50</v>
      </c>
      <c r="H74" s="30" t="s">
        <v>48</v>
      </c>
      <c r="I74" s="10" t="s">
        <v>43</v>
      </c>
      <c r="J74" s="55">
        <f>+J75</f>
        <v>1022085</v>
      </c>
      <c r="K74" s="55">
        <f>+K75</f>
        <v>1068085</v>
      </c>
      <c r="L74" s="55">
        <f>+L75</f>
        <v>1020285</v>
      </c>
      <c r="M74" s="45"/>
      <c r="N74" s="45"/>
      <c r="O74" s="45"/>
    </row>
    <row r="75" spans="1:15" ht="66.75" customHeight="1">
      <c r="A75" s="26" t="s">
        <v>154</v>
      </c>
      <c r="B75" s="27"/>
      <c r="C75" s="28" t="s">
        <v>44</v>
      </c>
      <c r="D75" s="28" t="s">
        <v>62</v>
      </c>
      <c r="E75" s="28" t="s">
        <v>45</v>
      </c>
      <c r="F75" s="28" t="s">
        <v>43</v>
      </c>
      <c r="G75" s="28" t="s">
        <v>45</v>
      </c>
      <c r="H75" s="30" t="s">
        <v>48</v>
      </c>
      <c r="I75" s="10" t="s">
        <v>92</v>
      </c>
      <c r="J75" s="55">
        <f>+J76+J78+J80+J88+J90+J92+J94+J96+J86+J82+J84</f>
        <v>1022085</v>
      </c>
      <c r="K75" s="55">
        <f>+K76+K78+K80+K88+K90+K92+K94+K96+K86+K82+K84</f>
        <v>1068085</v>
      </c>
      <c r="L75" s="55">
        <f>+L76+L78+L80+L88+L90+L92+L94+L96+L86+L82+L84</f>
        <v>1020285</v>
      </c>
      <c r="M75" s="45"/>
    </row>
    <row r="76" spans="1:15" ht="98.25" customHeight="1">
      <c r="A76" s="26" t="s">
        <v>213</v>
      </c>
      <c r="B76" s="27"/>
      <c r="C76" s="28" t="s">
        <v>44</v>
      </c>
      <c r="D76" s="28" t="s">
        <v>62</v>
      </c>
      <c r="E76" s="28" t="s">
        <v>45</v>
      </c>
      <c r="F76" s="29" t="s">
        <v>64</v>
      </c>
      <c r="G76" s="28" t="s">
        <v>45</v>
      </c>
      <c r="H76" s="30" t="s">
        <v>48</v>
      </c>
      <c r="I76" s="10" t="s">
        <v>92</v>
      </c>
      <c r="J76" s="55">
        <f>+J77</f>
        <v>75825</v>
      </c>
      <c r="K76" s="55">
        <f>+K77</f>
        <v>47625</v>
      </c>
      <c r="L76" s="55">
        <f>+L77</f>
        <v>55625</v>
      </c>
      <c r="M76" s="13"/>
    </row>
    <row r="77" spans="1:15" ht="144" customHeight="1">
      <c r="A77" s="26" t="s">
        <v>214</v>
      </c>
      <c r="B77" s="27"/>
      <c r="C77" s="28" t="s">
        <v>44</v>
      </c>
      <c r="D77" s="28" t="s">
        <v>62</v>
      </c>
      <c r="E77" s="28" t="s">
        <v>45</v>
      </c>
      <c r="F77" s="29" t="s">
        <v>4</v>
      </c>
      <c r="G77" s="28" t="s">
        <v>45</v>
      </c>
      <c r="H77" s="30" t="s">
        <v>48</v>
      </c>
      <c r="I77" s="10" t="s">
        <v>92</v>
      </c>
      <c r="J77" s="55">
        <v>75825</v>
      </c>
      <c r="K77" s="55">
        <v>47625</v>
      </c>
      <c r="L77" s="55">
        <v>55625</v>
      </c>
      <c r="M77" s="13"/>
    </row>
    <row r="78" spans="1:15" ht="139.5" customHeight="1">
      <c r="A78" s="26" t="s">
        <v>155</v>
      </c>
      <c r="B78" s="27"/>
      <c r="C78" s="28" t="s">
        <v>44</v>
      </c>
      <c r="D78" s="28" t="s">
        <v>62</v>
      </c>
      <c r="E78" s="28" t="s">
        <v>45</v>
      </c>
      <c r="F78" s="29" t="s">
        <v>63</v>
      </c>
      <c r="G78" s="28" t="s">
        <v>45</v>
      </c>
      <c r="H78" s="30" t="s">
        <v>48</v>
      </c>
      <c r="I78" s="10" t="s">
        <v>92</v>
      </c>
      <c r="J78" s="55">
        <f>+J79</f>
        <v>128740</v>
      </c>
      <c r="K78" s="55">
        <f>+K79</f>
        <v>145340</v>
      </c>
      <c r="L78" s="55">
        <f>+L79</f>
        <v>137140</v>
      </c>
      <c r="M78" s="45"/>
    </row>
    <row r="79" spans="1:15" ht="182.25" customHeight="1">
      <c r="A79" s="26" t="s">
        <v>215</v>
      </c>
      <c r="B79" s="27"/>
      <c r="C79" s="28" t="s">
        <v>44</v>
      </c>
      <c r="D79" s="28" t="s">
        <v>62</v>
      </c>
      <c r="E79" s="28" t="s">
        <v>45</v>
      </c>
      <c r="F79" s="29" t="s">
        <v>122</v>
      </c>
      <c r="G79" s="28" t="s">
        <v>45</v>
      </c>
      <c r="H79" s="30" t="s">
        <v>48</v>
      </c>
      <c r="I79" s="10" t="s">
        <v>92</v>
      </c>
      <c r="J79" s="55">
        <v>128740</v>
      </c>
      <c r="K79" s="55">
        <v>145340</v>
      </c>
      <c r="L79" s="55">
        <v>137140</v>
      </c>
      <c r="M79" s="13"/>
    </row>
    <row r="80" spans="1:15" ht="103.5" customHeight="1">
      <c r="A80" s="26" t="s">
        <v>216</v>
      </c>
      <c r="B80" s="27"/>
      <c r="C80" s="28" t="s">
        <v>44</v>
      </c>
      <c r="D80" s="28" t="s">
        <v>62</v>
      </c>
      <c r="E80" s="28" t="s">
        <v>45</v>
      </c>
      <c r="F80" s="29" t="s">
        <v>121</v>
      </c>
      <c r="G80" s="28" t="s">
        <v>45</v>
      </c>
      <c r="H80" s="30" t="s">
        <v>48</v>
      </c>
      <c r="I80" s="10" t="s">
        <v>92</v>
      </c>
      <c r="J80" s="55">
        <f>+J81</f>
        <v>88140</v>
      </c>
      <c r="K80" s="55">
        <f>+K81</f>
        <v>100340</v>
      </c>
      <c r="L80" s="55">
        <f>+L81</f>
        <v>117440</v>
      </c>
      <c r="M80" s="13"/>
    </row>
    <row r="81" spans="1:13" ht="135.75" customHeight="1">
      <c r="A81" s="26" t="s">
        <v>156</v>
      </c>
      <c r="B81" s="27"/>
      <c r="C81" s="28" t="s">
        <v>44</v>
      </c>
      <c r="D81" s="28" t="s">
        <v>62</v>
      </c>
      <c r="E81" s="28" t="s">
        <v>45</v>
      </c>
      <c r="F81" s="29" t="s">
        <v>123</v>
      </c>
      <c r="G81" s="28" t="s">
        <v>45</v>
      </c>
      <c r="H81" s="30" t="s">
        <v>48</v>
      </c>
      <c r="I81" s="10" t="s">
        <v>92</v>
      </c>
      <c r="J81" s="55">
        <v>88140</v>
      </c>
      <c r="K81" s="55">
        <v>100340</v>
      </c>
      <c r="L81" s="55">
        <v>117440</v>
      </c>
      <c r="M81" s="45"/>
    </row>
    <row r="82" spans="1:13" ht="106.5" customHeight="1">
      <c r="A82" s="26" t="s">
        <v>188</v>
      </c>
      <c r="B82" s="27"/>
      <c r="C82" s="28" t="s">
        <v>44</v>
      </c>
      <c r="D82" s="28" t="s">
        <v>62</v>
      </c>
      <c r="E82" s="28" t="s">
        <v>45</v>
      </c>
      <c r="F82" s="29" t="s">
        <v>173</v>
      </c>
      <c r="G82" s="28" t="s">
        <v>45</v>
      </c>
      <c r="H82" s="30" t="s">
        <v>48</v>
      </c>
      <c r="I82" s="10" t="s">
        <v>92</v>
      </c>
      <c r="J82" s="55">
        <f>+J83</f>
        <v>46800</v>
      </c>
      <c r="K82" s="55">
        <f>+K83</f>
        <v>62400</v>
      </c>
      <c r="L82" s="55">
        <f>+L83</f>
        <v>76600</v>
      </c>
      <c r="M82" s="45"/>
    </row>
    <row r="83" spans="1:13" ht="145.5" customHeight="1">
      <c r="A83" s="26" t="s">
        <v>217</v>
      </c>
      <c r="B83" s="27"/>
      <c r="C83" s="28" t="s">
        <v>44</v>
      </c>
      <c r="D83" s="28" t="s">
        <v>62</v>
      </c>
      <c r="E83" s="28" t="s">
        <v>45</v>
      </c>
      <c r="F83" s="29" t="s">
        <v>180</v>
      </c>
      <c r="G83" s="28" t="s">
        <v>45</v>
      </c>
      <c r="H83" s="30" t="s">
        <v>48</v>
      </c>
      <c r="I83" s="10" t="s">
        <v>92</v>
      </c>
      <c r="J83" s="55">
        <v>46800</v>
      </c>
      <c r="K83" s="55">
        <v>62400</v>
      </c>
      <c r="L83" s="55">
        <v>76600</v>
      </c>
      <c r="M83" s="45"/>
    </row>
    <row r="84" spans="1:13" ht="107.25" customHeight="1">
      <c r="A84" s="63" t="s">
        <v>218</v>
      </c>
      <c r="B84" s="27"/>
      <c r="C84" s="28" t="s">
        <v>44</v>
      </c>
      <c r="D84" s="28" t="s">
        <v>62</v>
      </c>
      <c r="E84" s="28" t="s">
        <v>45</v>
      </c>
      <c r="F84" s="64" t="s">
        <v>91</v>
      </c>
      <c r="G84" s="28" t="s">
        <v>45</v>
      </c>
      <c r="H84" s="30" t="s">
        <v>48</v>
      </c>
      <c r="I84" s="10" t="s">
        <v>92</v>
      </c>
      <c r="J84" s="55">
        <f>+J85</f>
        <v>100</v>
      </c>
      <c r="K84" s="55">
        <f>+K85</f>
        <v>100</v>
      </c>
      <c r="L84" s="55">
        <f>+L85</f>
        <v>100</v>
      </c>
      <c r="M84" s="45"/>
    </row>
    <row r="85" spans="1:13" ht="123" customHeight="1">
      <c r="A85" s="26" t="s">
        <v>219</v>
      </c>
      <c r="B85" s="27"/>
      <c r="C85" s="28" t="s">
        <v>44</v>
      </c>
      <c r="D85" s="28" t="s">
        <v>62</v>
      </c>
      <c r="E85" s="28" t="s">
        <v>45</v>
      </c>
      <c r="F85" s="29" t="s">
        <v>162</v>
      </c>
      <c r="G85" s="28" t="s">
        <v>45</v>
      </c>
      <c r="H85" s="30" t="s">
        <v>48</v>
      </c>
      <c r="I85" s="10" t="s">
        <v>92</v>
      </c>
      <c r="J85" s="55">
        <v>100</v>
      </c>
      <c r="K85" s="55">
        <v>100</v>
      </c>
      <c r="L85" s="55">
        <v>100</v>
      </c>
      <c r="M85" s="45"/>
    </row>
    <row r="86" spans="1:13" ht="99.75" customHeight="1">
      <c r="A86" s="26" t="s">
        <v>182</v>
      </c>
      <c r="B86" s="27"/>
      <c r="C86" s="28" t="s">
        <v>44</v>
      </c>
      <c r="D86" s="28" t="s">
        <v>62</v>
      </c>
      <c r="E86" s="28" t="s">
        <v>45</v>
      </c>
      <c r="F86" s="29" t="s">
        <v>168</v>
      </c>
      <c r="G86" s="28" t="s">
        <v>45</v>
      </c>
      <c r="H86" s="30" t="s">
        <v>48</v>
      </c>
      <c r="I86" s="10" t="s">
        <v>92</v>
      </c>
      <c r="J86" s="55">
        <f>+J87</f>
        <v>1700</v>
      </c>
      <c r="K86" s="55">
        <f>+K87</f>
        <v>600</v>
      </c>
      <c r="L86" s="55">
        <f>+L87</f>
        <v>700</v>
      </c>
      <c r="M86" s="45"/>
    </row>
    <row r="87" spans="1:13" ht="141" customHeight="1">
      <c r="A87" s="26" t="s">
        <v>220</v>
      </c>
      <c r="B87" s="27"/>
      <c r="C87" s="28" t="s">
        <v>44</v>
      </c>
      <c r="D87" s="28" t="s">
        <v>62</v>
      </c>
      <c r="E87" s="28" t="s">
        <v>45</v>
      </c>
      <c r="F87" s="29" t="s">
        <v>181</v>
      </c>
      <c r="G87" s="28" t="s">
        <v>45</v>
      </c>
      <c r="H87" s="30" t="s">
        <v>48</v>
      </c>
      <c r="I87" s="10" t="s">
        <v>92</v>
      </c>
      <c r="J87" s="55">
        <v>1700</v>
      </c>
      <c r="K87" s="55">
        <v>600</v>
      </c>
      <c r="L87" s="55">
        <v>700</v>
      </c>
      <c r="M87" s="45"/>
    </row>
    <row r="88" spans="1:13" ht="120" customHeight="1">
      <c r="A88" s="26" t="s">
        <v>157</v>
      </c>
      <c r="B88" s="27"/>
      <c r="C88" s="28" t="s">
        <v>44</v>
      </c>
      <c r="D88" s="28" t="s">
        <v>62</v>
      </c>
      <c r="E88" s="28" t="s">
        <v>45</v>
      </c>
      <c r="F88" s="29" t="s">
        <v>92</v>
      </c>
      <c r="G88" s="28" t="s">
        <v>45</v>
      </c>
      <c r="H88" s="30" t="s">
        <v>48</v>
      </c>
      <c r="I88" s="10" t="s">
        <v>92</v>
      </c>
      <c r="J88" s="55">
        <f>+J89</f>
        <v>169200</v>
      </c>
      <c r="K88" s="55">
        <f>+K89</f>
        <v>157400</v>
      </c>
      <c r="L88" s="55">
        <f>+L89</f>
        <v>144800</v>
      </c>
      <c r="M88" s="13"/>
    </row>
    <row r="89" spans="1:13" ht="154" customHeight="1">
      <c r="A89" s="26" t="s">
        <v>136</v>
      </c>
      <c r="B89" s="27"/>
      <c r="C89" s="28" t="s">
        <v>44</v>
      </c>
      <c r="D89" s="28" t="s">
        <v>62</v>
      </c>
      <c r="E89" s="28" t="s">
        <v>45</v>
      </c>
      <c r="F89" s="29" t="s">
        <v>124</v>
      </c>
      <c r="G89" s="28" t="s">
        <v>45</v>
      </c>
      <c r="H89" s="30" t="s">
        <v>48</v>
      </c>
      <c r="I89" s="10" t="s">
        <v>92</v>
      </c>
      <c r="J89" s="55">
        <v>169200</v>
      </c>
      <c r="K89" s="55">
        <v>157400</v>
      </c>
      <c r="L89" s="55">
        <v>144800</v>
      </c>
      <c r="M89" s="13"/>
    </row>
    <row r="90" spans="1:13" ht="159.75" customHeight="1">
      <c r="A90" s="26" t="s">
        <v>221</v>
      </c>
      <c r="B90" s="27"/>
      <c r="C90" s="28" t="s">
        <v>44</v>
      </c>
      <c r="D90" s="28" t="s">
        <v>62</v>
      </c>
      <c r="E90" s="28" t="s">
        <v>45</v>
      </c>
      <c r="F90" s="29" t="s">
        <v>114</v>
      </c>
      <c r="G90" s="28" t="s">
        <v>45</v>
      </c>
      <c r="H90" s="30" t="s">
        <v>48</v>
      </c>
      <c r="I90" s="10" t="s">
        <v>92</v>
      </c>
      <c r="J90" s="55">
        <f>+J91</f>
        <v>66700</v>
      </c>
      <c r="K90" s="55">
        <f>+K91</f>
        <v>83100</v>
      </c>
      <c r="L90" s="55">
        <f>+L91</f>
        <v>85600</v>
      </c>
      <c r="M90" s="45"/>
    </row>
    <row r="91" spans="1:13" ht="231" customHeight="1">
      <c r="A91" s="26" t="s">
        <v>222</v>
      </c>
      <c r="B91" s="27"/>
      <c r="C91" s="28" t="s">
        <v>44</v>
      </c>
      <c r="D91" s="28" t="s">
        <v>62</v>
      </c>
      <c r="E91" s="28" t="s">
        <v>45</v>
      </c>
      <c r="F91" s="29" t="s">
        <v>125</v>
      </c>
      <c r="G91" s="28" t="s">
        <v>45</v>
      </c>
      <c r="H91" s="30" t="s">
        <v>48</v>
      </c>
      <c r="I91" s="10" t="s">
        <v>92</v>
      </c>
      <c r="J91" s="55">
        <v>66700</v>
      </c>
      <c r="K91" s="55">
        <v>83100</v>
      </c>
      <c r="L91" s="55">
        <v>85600</v>
      </c>
      <c r="M91" s="13"/>
    </row>
    <row r="92" spans="1:13" ht="122.25" customHeight="1">
      <c r="A92" s="26" t="s">
        <v>223</v>
      </c>
      <c r="B92" s="27"/>
      <c r="C92" s="28" t="s">
        <v>44</v>
      </c>
      <c r="D92" s="28" t="s">
        <v>62</v>
      </c>
      <c r="E92" s="28" t="s">
        <v>45</v>
      </c>
      <c r="F92" s="29" t="s">
        <v>126</v>
      </c>
      <c r="G92" s="28" t="s">
        <v>45</v>
      </c>
      <c r="H92" s="30" t="s">
        <v>48</v>
      </c>
      <c r="I92" s="10" t="s">
        <v>92</v>
      </c>
      <c r="J92" s="55">
        <f>+J93</f>
        <v>8200</v>
      </c>
      <c r="K92" s="55">
        <f>+K93</f>
        <v>10500</v>
      </c>
      <c r="L92" s="55">
        <f>+L93</f>
        <v>13000</v>
      </c>
    </row>
    <row r="93" spans="1:13" ht="156.75" customHeight="1">
      <c r="A93" s="26" t="s">
        <v>224</v>
      </c>
      <c r="B93" s="27"/>
      <c r="C93" s="28" t="s">
        <v>44</v>
      </c>
      <c r="D93" s="28" t="s">
        <v>62</v>
      </c>
      <c r="E93" s="28" t="s">
        <v>45</v>
      </c>
      <c r="F93" s="29" t="s">
        <v>127</v>
      </c>
      <c r="G93" s="28" t="s">
        <v>45</v>
      </c>
      <c r="H93" s="30" t="s">
        <v>48</v>
      </c>
      <c r="I93" s="10" t="s">
        <v>92</v>
      </c>
      <c r="J93" s="55">
        <v>8200</v>
      </c>
      <c r="K93" s="55">
        <v>10500</v>
      </c>
      <c r="L93" s="55">
        <v>13000</v>
      </c>
    </row>
    <row r="94" spans="1:13" ht="99" customHeight="1">
      <c r="A94" s="26" t="s">
        <v>225</v>
      </c>
      <c r="B94" s="27"/>
      <c r="C94" s="28" t="s">
        <v>44</v>
      </c>
      <c r="D94" s="28" t="s">
        <v>62</v>
      </c>
      <c r="E94" s="28" t="s">
        <v>45</v>
      </c>
      <c r="F94" s="29" t="s">
        <v>128</v>
      </c>
      <c r="G94" s="28" t="s">
        <v>45</v>
      </c>
      <c r="H94" s="30" t="s">
        <v>48</v>
      </c>
      <c r="I94" s="10" t="s">
        <v>92</v>
      </c>
      <c r="J94" s="55">
        <f>+J95</f>
        <v>198400</v>
      </c>
      <c r="K94" s="55">
        <f>+K95</f>
        <v>187000</v>
      </c>
      <c r="L94" s="55">
        <f>+L95</f>
        <v>142500</v>
      </c>
    </row>
    <row r="95" spans="1:13" ht="135.5" customHeight="1">
      <c r="A95" s="26" t="s">
        <v>226</v>
      </c>
      <c r="B95" s="27"/>
      <c r="C95" s="28" t="s">
        <v>44</v>
      </c>
      <c r="D95" s="28" t="s">
        <v>62</v>
      </c>
      <c r="E95" s="28" t="s">
        <v>45</v>
      </c>
      <c r="F95" s="29" t="s">
        <v>129</v>
      </c>
      <c r="G95" s="28" t="s">
        <v>45</v>
      </c>
      <c r="H95" s="30" t="s">
        <v>48</v>
      </c>
      <c r="I95" s="10" t="s">
        <v>92</v>
      </c>
      <c r="J95" s="55">
        <v>198400</v>
      </c>
      <c r="K95" s="55">
        <v>187000</v>
      </c>
      <c r="L95" s="55">
        <v>142500</v>
      </c>
    </row>
    <row r="96" spans="1:13" ht="115" customHeight="1">
      <c r="A96" s="26" t="s">
        <v>227</v>
      </c>
      <c r="B96" s="27"/>
      <c r="C96" s="28" t="s">
        <v>44</v>
      </c>
      <c r="D96" s="28" t="s">
        <v>62</v>
      </c>
      <c r="E96" s="28" t="s">
        <v>45</v>
      </c>
      <c r="F96" s="29" t="s">
        <v>130</v>
      </c>
      <c r="G96" s="28" t="s">
        <v>45</v>
      </c>
      <c r="H96" s="30" t="s">
        <v>48</v>
      </c>
      <c r="I96" s="10" t="s">
        <v>92</v>
      </c>
      <c r="J96" s="55">
        <f>+J97</f>
        <v>238280</v>
      </c>
      <c r="K96" s="55">
        <f>+K97</f>
        <v>273680</v>
      </c>
      <c r="L96" s="55">
        <f>+L97</f>
        <v>246780</v>
      </c>
    </row>
    <row r="97" spans="1:12" ht="151" customHeight="1">
      <c r="A97" s="26" t="s">
        <v>158</v>
      </c>
      <c r="B97" s="27"/>
      <c r="C97" s="28" t="s">
        <v>44</v>
      </c>
      <c r="D97" s="28" t="s">
        <v>62</v>
      </c>
      <c r="E97" s="28" t="s">
        <v>45</v>
      </c>
      <c r="F97" s="29" t="s">
        <v>131</v>
      </c>
      <c r="G97" s="28" t="s">
        <v>45</v>
      </c>
      <c r="H97" s="30" t="s">
        <v>48</v>
      </c>
      <c r="I97" s="10" t="s">
        <v>92</v>
      </c>
      <c r="J97" s="55">
        <v>238280</v>
      </c>
      <c r="K97" s="55">
        <v>273680</v>
      </c>
      <c r="L97" s="55">
        <v>246780</v>
      </c>
    </row>
    <row r="98" spans="1:12" ht="25.5" customHeight="1">
      <c r="A98" s="26" t="s">
        <v>82</v>
      </c>
      <c r="B98" s="27" t="s">
        <v>32</v>
      </c>
      <c r="C98" s="28" t="s">
        <v>44</v>
      </c>
      <c r="D98" s="28">
        <v>17</v>
      </c>
      <c r="E98" s="28" t="s">
        <v>50</v>
      </c>
      <c r="F98" s="28" t="s">
        <v>43</v>
      </c>
      <c r="G98" s="28" t="s">
        <v>50</v>
      </c>
      <c r="H98" s="30" t="s">
        <v>48</v>
      </c>
      <c r="I98" s="10" t="s">
        <v>43</v>
      </c>
      <c r="J98" s="55">
        <f t="shared" ref="J98:L99" si="4">+J99</f>
        <v>5000</v>
      </c>
      <c r="K98" s="55">
        <f t="shared" si="4"/>
        <v>5000</v>
      </c>
      <c r="L98" s="55">
        <f t="shared" si="4"/>
        <v>5000</v>
      </c>
    </row>
    <row r="99" spans="1:12" ht="25.5" customHeight="1">
      <c r="A99" s="26" t="s">
        <v>170</v>
      </c>
      <c r="B99" s="27" t="s">
        <v>32</v>
      </c>
      <c r="C99" s="28" t="s">
        <v>44</v>
      </c>
      <c r="D99" s="28">
        <v>17</v>
      </c>
      <c r="E99" s="28" t="s">
        <v>49</v>
      </c>
      <c r="F99" s="28" t="s">
        <v>43</v>
      </c>
      <c r="G99" s="28" t="s">
        <v>50</v>
      </c>
      <c r="H99" s="30" t="s">
        <v>48</v>
      </c>
      <c r="I99" s="10" t="s">
        <v>171</v>
      </c>
      <c r="J99" s="55">
        <f t="shared" si="4"/>
        <v>5000</v>
      </c>
      <c r="K99" s="55">
        <f t="shared" si="4"/>
        <v>5000</v>
      </c>
      <c r="L99" s="55">
        <f t="shared" si="4"/>
        <v>5000</v>
      </c>
    </row>
    <row r="100" spans="1:12" ht="45.75" customHeight="1">
      <c r="A100" s="26" t="s">
        <v>172</v>
      </c>
      <c r="B100" s="27" t="s">
        <v>32</v>
      </c>
      <c r="C100" s="28" t="s">
        <v>44</v>
      </c>
      <c r="D100" s="28">
        <v>17</v>
      </c>
      <c r="E100" s="28" t="s">
        <v>49</v>
      </c>
      <c r="F100" s="29" t="s">
        <v>64</v>
      </c>
      <c r="G100" s="28" t="s">
        <v>49</v>
      </c>
      <c r="H100" s="30" t="s">
        <v>48</v>
      </c>
      <c r="I100" s="10" t="s">
        <v>171</v>
      </c>
      <c r="J100" s="55">
        <v>5000</v>
      </c>
      <c r="K100" s="55">
        <v>5000</v>
      </c>
      <c r="L100" s="55">
        <v>5000</v>
      </c>
    </row>
    <row r="101" spans="1:12">
      <c r="J101" s="58"/>
      <c r="K101" s="58"/>
      <c r="L101" s="58"/>
    </row>
  </sheetData>
  <sheetProtection formatCells="0" formatColumns="0" formatRows="0" deleteColumns="0" deleteRows="0"/>
  <protectedRanges>
    <protectedRange sqref="C12:C18 C57:C61 C21:C22 C63:C71 C27:C48 C74:C97" name="krista_tf_11_0_0_1_5"/>
    <protectedRange sqref="E14 D12:D18 D57:D61 D21:D22 D63:D71 D27:D48 D74:D97" name="krista_tf_12_0_0_1_5"/>
    <protectedRange sqref="E37:E48 E27:E31 E15:E18 E57:E61 E21:E22 E63:E71 G75:G97 E74:E97" name="krista_tf_13_0_0_1_5"/>
    <protectedRange sqref="F14:F18 F57:F61 F21:F22 F63:F71 F27:F48 F74:F97" name="krista_tf_14_0_0_1_5"/>
    <protectedRange sqref="G15:G18 G57:G61 G21:G22 E32:E36 G74 G63:G71 G27:G48" name="krista_tf_15_0_0_1_5"/>
    <protectedRange sqref="H15:I18 H57:I61 H21:I22 H63:I71 H27:I48 H74:I97" name="krista_tf_16_0_0_1_5"/>
    <protectedRange sqref="C23:C24" name="krista_tf_11_0_0_1_2_2"/>
    <protectedRange sqref="D23:D24" name="krista_tf_12_0_0_1_2_2"/>
    <protectedRange sqref="E23:E24" name="krista_tf_13_0_0_1_2_2"/>
    <protectedRange sqref="F23:F24" name="krista_tf_14_0_0_1_2_2"/>
    <protectedRange sqref="G23:G24" name="krista_tf_15_0_0_1_2_2"/>
    <protectedRange sqref="H23:I24" name="krista_tf_16_0_0_1_2_2"/>
    <protectedRange sqref="C25:C26" name="krista_tf_11_0_0_1_3_1"/>
    <protectedRange sqref="D25:D26" name="krista_tf_12_0_0_1_3_1"/>
    <protectedRange sqref="E25:E26" name="krista_tf_13_0_0_1_3_1"/>
    <protectedRange sqref="F25:F26" name="krista_tf_14_0_0_1_3_1"/>
    <protectedRange sqref="G25:G26" name="krista_tf_15_0_0_1_3_1"/>
    <protectedRange sqref="H25:I26" name="krista_tf_16_0_0_1_3_1"/>
    <protectedRange sqref="C49:C50 C56" name="krista_tf_11_0_0_1_4_1"/>
    <protectedRange sqref="D49:D50 D56" name="krista_tf_12_0_0_1_4_1"/>
    <protectedRange sqref="E49:E50 E56" name="krista_tf_13_0_0_1_4_1"/>
    <protectedRange sqref="F49:F50 F56" name="krista_tf_14_0_0_1_4_1"/>
    <protectedRange sqref="G49:G50 G56" name="krista_tf_15_0_0_1_4_1"/>
    <protectedRange sqref="H49:I50 H56:I56" name="krista_tf_16_0_0_1_4_1"/>
    <protectedRange sqref="C54" name="krista_tf_11_0_0_1_5_2"/>
    <protectedRange sqref="D54" name="krista_tf_12_0_0_1_5_2"/>
    <protectedRange sqref="E54:E55" name="krista_tf_13_0_0_1_5_2"/>
    <protectedRange sqref="F54" name="krista_tf_14_0_0_1_5_2"/>
    <protectedRange sqref="G54" name="krista_tf_15_0_0_1_5_2"/>
    <protectedRange sqref="H54:I54" name="krista_tf_16_0_0_1_5_2"/>
    <protectedRange sqref="C55" name="krista_tf_11_0_0_1_4_1_2"/>
    <protectedRange sqref="D55" name="krista_tf_12_0_0_1_4_1_2"/>
    <protectedRange sqref="F55" name="krista_tf_14_0_0_1_4_1_2"/>
    <protectedRange sqref="G55" name="krista_tf_15_0_0_1_4_1_2"/>
    <protectedRange sqref="H55:I55" name="krista_tf_16_0_0_1_4_1_2"/>
    <protectedRange sqref="C19:C20" name="krista_tf_11_0_0_1_5_5"/>
    <protectedRange sqref="D19:D20" name="krista_tf_12_0_0_1_5_5"/>
    <protectedRange sqref="E19:E20" name="krista_tf_13_0_0_1_5_3"/>
    <protectedRange sqref="F19:F20" name="krista_tf_14_0_0_1_5_5"/>
    <protectedRange sqref="G19:G20" name="krista_tf_15_0_0_1_5_1"/>
    <protectedRange sqref="H19:I20" name="krista_tf_16_0_0_1_5_5"/>
    <protectedRange sqref="C51:C53" name="krista_tf_11_0_0_1_4_1_1"/>
    <protectedRange sqref="D51:D53" name="krista_tf_12_0_0_1_4_1_1"/>
    <protectedRange sqref="E51:E53" name="krista_tf_13_0_0_1_4_1_1"/>
    <protectedRange sqref="F51:F53" name="krista_tf_14_0_0_1_4_1_1"/>
    <protectedRange sqref="G51:G53" name="krista_tf_15_0_0_1_4_1_1"/>
    <protectedRange sqref="H51:I53" name="krista_tf_16_0_0_1_4_1_1"/>
    <protectedRange sqref="C72:C73" name="krista_tf_11_0_0_1_5_6"/>
    <protectedRange sqref="D72:D73" name="krista_tf_12_0_0_1_5_6"/>
    <protectedRange sqref="E72:E73" name="krista_tf_13_0_0_1_5_6"/>
    <protectedRange sqref="F72:F73" name="krista_tf_14_0_0_1_5_6"/>
    <protectedRange sqref="G72:G73" name="krista_tf_15_0_0_1_5_5"/>
    <protectedRange sqref="H72:I73" name="krista_tf_16_0_0_1_5_6"/>
    <protectedRange sqref="C98:C100" name="krista_tf_11_0_0_1_5_8"/>
    <protectedRange sqref="D98:D100" name="krista_tf_12_0_0_1_5_8"/>
    <protectedRange sqref="E98" name="krista_tf_13_0_0_1_5_8"/>
    <protectedRange sqref="F98:F100" name="krista_tf_14_0_0_1_5_8"/>
    <protectedRange sqref="E99:E100 G98:G100" name="krista_tf_15_0_0_1_5_7"/>
    <protectedRange sqref="H98:I100" name="krista_tf_16_0_0_1_5_8"/>
    <protectedRange sqref="C62" name="krista_tf_11_0_0_1_5_9"/>
    <protectedRange sqref="D62" name="krista_tf_12_0_0_1_5_9"/>
    <protectedRange sqref="E62" name="krista_tf_13_0_0_1_5_9"/>
    <protectedRange sqref="F62" name="krista_tf_14_0_0_1_5_9"/>
    <protectedRange sqref="G62" name="krista_tf_15_0_0_1_5_8"/>
    <protectedRange sqref="H62:I62" name="krista_tf_16_0_0_1_5_9"/>
  </protectedRanges>
  <mergeCells count="14">
    <mergeCell ref="A8:A10"/>
    <mergeCell ref="C8:I8"/>
    <mergeCell ref="J8:L8"/>
    <mergeCell ref="C9:G9"/>
    <mergeCell ref="H9:I9"/>
    <mergeCell ref="J9:J10"/>
    <mergeCell ref="K9:K10"/>
    <mergeCell ref="L9:L10"/>
    <mergeCell ref="A6:L6"/>
    <mergeCell ref="C1:J1"/>
    <mergeCell ref="A2:L2"/>
    <mergeCell ref="A3:L3"/>
    <mergeCell ref="A4:L4"/>
    <mergeCell ref="A5:L5"/>
  </mergeCells>
  <pageMargins left="0.70866141732283472" right="0.19685039370078741" top="0.74803149606299213" bottom="0.35433070866141736" header="0.51181102362204722" footer="0.23622047244094491"/>
  <pageSetup paperSize="9" scale="84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1"/>
  <sheetViews>
    <sheetView workbookViewId="0">
      <selection activeCell="K8" sqref="K8:M8"/>
    </sheetView>
  </sheetViews>
  <sheetFormatPr defaultRowHeight="12.5"/>
  <cols>
    <col min="1" max="1" width="48" customWidth="1"/>
    <col min="2" max="2" width="0" hidden="1" customWidth="1"/>
    <col min="3" max="3" width="8.1796875" hidden="1" customWidth="1"/>
    <col min="4" max="4" width="7.81640625" customWidth="1"/>
    <col min="5" max="5" width="6.54296875" customWidth="1"/>
    <col min="6" max="6" width="5.54296875" customWidth="1"/>
    <col min="7" max="7" width="6.81640625" customWidth="1"/>
    <col min="8" max="8" width="7.26953125" customWidth="1"/>
    <col min="9" max="9" width="12" customWidth="1"/>
    <col min="10" max="10" width="11.26953125" customWidth="1"/>
    <col min="11" max="11" width="18.7265625" customWidth="1"/>
    <col min="12" max="13" width="17.54296875" customWidth="1"/>
    <col min="14" max="14" width="17.453125" customWidth="1"/>
    <col min="15" max="15" width="17.26953125" customWidth="1"/>
    <col min="16" max="16" width="19.26953125" customWidth="1"/>
  </cols>
  <sheetData>
    <row r="1" spans="1:16" ht="18.75" customHeight="1">
      <c r="A1" s="82" t="s">
        <v>161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6" ht="19.5" customHeight="1">
      <c r="A2" s="82" t="s">
        <v>90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68"/>
      <c r="M2" s="68"/>
    </row>
    <row r="3" spans="1:16" ht="21.75" customHeight="1">
      <c r="A3" s="82" t="s">
        <v>234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</row>
    <row r="4" spans="1:16" ht="21.75" customHeight="1">
      <c r="A4" s="82" t="s">
        <v>235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</row>
    <row r="5" spans="1:16" ht="13.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6" ht="18">
      <c r="A6" s="66" t="s">
        <v>197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8"/>
      <c r="M6" s="68"/>
    </row>
    <row r="7" spans="1:16" ht="10.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6" ht="37.5" customHeight="1">
      <c r="A8" s="70" t="s">
        <v>9</v>
      </c>
      <c r="B8" s="3"/>
      <c r="C8" s="74" t="s">
        <v>20</v>
      </c>
      <c r="D8" s="71"/>
      <c r="E8" s="71"/>
      <c r="F8" s="71"/>
      <c r="G8" s="71"/>
      <c r="H8" s="71"/>
      <c r="I8" s="71"/>
      <c r="J8" s="71"/>
      <c r="K8" s="72" t="s">
        <v>0</v>
      </c>
      <c r="L8" s="80"/>
      <c r="M8" s="80"/>
    </row>
    <row r="9" spans="1:16" ht="33.75" customHeight="1">
      <c r="A9" s="70"/>
      <c r="B9" s="3"/>
      <c r="C9" s="81" t="s">
        <v>8</v>
      </c>
      <c r="D9" s="74" t="s">
        <v>94</v>
      </c>
      <c r="E9" s="71"/>
      <c r="F9" s="71"/>
      <c r="G9" s="71"/>
      <c r="H9" s="75"/>
      <c r="I9" s="76" t="s">
        <v>95</v>
      </c>
      <c r="J9" s="77"/>
      <c r="K9" s="78" t="s">
        <v>165</v>
      </c>
      <c r="L9" s="78" t="s">
        <v>179</v>
      </c>
      <c r="M9" s="78" t="s">
        <v>194</v>
      </c>
    </row>
    <row r="10" spans="1:16" ht="112.5" customHeight="1">
      <c r="A10" s="70"/>
      <c r="B10" s="3"/>
      <c r="C10" s="81"/>
      <c r="D10" s="33" t="s">
        <v>101</v>
      </c>
      <c r="E10" s="33" t="s">
        <v>102</v>
      </c>
      <c r="F10" s="33" t="s">
        <v>103</v>
      </c>
      <c r="G10" s="33" t="s">
        <v>104</v>
      </c>
      <c r="H10" s="33" t="s">
        <v>105</v>
      </c>
      <c r="I10" s="33" t="s">
        <v>93</v>
      </c>
      <c r="J10" s="33" t="s">
        <v>106</v>
      </c>
      <c r="K10" s="79"/>
      <c r="L10" s="78"/>
      <c r="M10" s="78"/>
    </row>
    <row r="11" spans="1:16" ht="18">
      <c r="A11" s="7">
        <v>1</v>
      </c>
      <c r="B11" s="7">
        <v>2</v>
      </c>
      <c r="C11" s="7">
        <v>2</v>
      </c>
      <c r="D11" s="7">
        <v>2</v>
      </c>
      <c r="E11" s="7">
        <v>3</v>
      </c>
      <c r="F11" s="7">
        <v>4</v>
      </c>
      <c r="G11" s="7">
        <v>5</v>
      </c>
      <c r="H11" s="7">
        <v>6</v>
      </c>
      <c r="I11" s="7">
        <v>7</v>
      </c>
      <c r="J11" s="17">
        <v>8</v>
      </c>
      <c r="K11" s="17">
        <v>9</v>
      </c>
      <c r="L11" s="17">
        <v>10</v>
      </c>
      <c r="M11" s="17">
        <v>11</v>
      </c>
    </row>
    <row r="12" spans="1:16" ht="22.5" customHeight="1">
      <c r="A12" s="26" t="s">
        <v>81</v>
      </c>
      <c r="B12" s="27" t="s">
        <v>34</v>
      </c>
      <c r="C12" s="28" t="s">
        <v>43</v>
      </c>
      <c r="D12" s="28" t="s">
        <v>65</v>
      </c>
      <c r="E12" s="28" t="s">
        <v>50</v>
      </c>
      <c r="F12" s="28" t="s">
        <v>50</v>
      </c>
      <c r="G12" s="28" t="s">
        <v>43</v>
      </c>
      <c r="H12" s="28" t="s">
        <v>50</v>
      </c>
      <c r="I12" s="28" t="s">
        <v>48</v>
      </c>
      <c r="J12" s="18" t="s">
        <v>43</v>
      </c>
      <c r="K12" s="34">
        <f>+K13+K29</f>
        <v>746763537.55999994</v>
      </c>
      <c r="L12" s="34">
        <f t="shared" ref="L12:M12" si="0">+L13+L29</f>
        <v>637641455.28999996</v>
      </c>
      <c r="M12" s="34">
        <f t="shared" si="0"/>
        <v>614602969.87</v>
      </c>
      <c r="N12" s="52"/>
      <c r="O12" s="52"/>
      <c r="P12" s="52"/>
    </row>
    <row r="13" spans="1:16" ht="58.5" customHeight="1">
      <c r="A13" s="26" t="s">
        <v>6</v>
      </c>
      <c r="B13" s="27" t="s">
        <v>35</v>
      </c>
      <c r="C13" s="28" t="s">
        <v>43</v>
      </c>
      <c r="D13" s="28" t="s">
        <v>65</v>
      </c>
      <c r="E13" s="28" t="s">
        <v>46</v>
      </c>
      <c r="F13" s="28" t="s">
        <v>50</v>
      </c>
      <c r="G13" s="28" t="s">
        <v>43</v>
      </c>
      <c r="H13" s="28" t="s">
        <v>50</v>
      </c>
      <c r="I13" s="28" t="s">
        <v>48</v>
      </c>
      <c r="J13" s="18" t="s">
        <v>43</v>
      </c>
      <c r="K13" s="34">
        <f>+K14+K17+K26</f>
        <v>746378579.55999994</v>
      </c>
      <c r="L13" s="34">
        <f>+L14+L17+L26</f>
        <v>637641455.28999996</v>
      </c>
      <c r="M13" s="34">
        <f>+M14+M17+M26</f>
        <v>614602969.87</v>
      </c>
      <c r="N13" s="56"/>
      <c r="O13" s="56"/>
      <c r="P13" s="56"/>
    </row>
    <row r="14" spans="1:16" ht="45" customHeight="1">
      <c r="A14" s="26" t="s">
        <v>132</v>
      </c>
      <c r="B14" s="27" t="s">
        <v>36</v>
      </c>
      <c r="C14" s="28" t="s">
        <v>43</v>
      </c>
      <c r="D14" s="28" t="s">
        <v>65</v>
      </c>
      <c r="E14" s="28" t="s">
        <v>46</v>
      </c>
      <c r="F14" s="28">
        <v>10</v>
      </c>
      <c r="G14" s="28" t="s">
        <v>43</v>
      </c>
      <c r="H14" s="28" t="s">
        <v>50</v>
      </c>
      <c r="I14" s="28" t="s">
        <v>48</v>
      </c>
      <c r="J14" s="30">
        <v>150</v>
      </c>
      <c r="K14" s="34">
        <f t="shared" ref="K14:M15" si="1">+K15</f>
        <v>212540163</v>
      </c>
      <c r="L14" s="34">
        <f t="shared" si="1"/>
        <v>119226312</v>
      </c>
      <c r="M14" s="34">
        <f t="shared" si="1"/>
        <v>95792996</v>
      </c>
    </row>
    <row r="15" spans="1:16" ht="38.25" customHeight="1">
      <c r="A15" s="26" t="s">
        <v>133</v>
      </c>
      <c r="B15" s="27" t="s">
        <v>37</v>
      </c>
      <c r="C15" s="28" t="s">
        <v>43</v>
      </c>
      <c r="D15" s="28" t="s">
        <v>65</v>
      </c>
      <c r="E15" s="28" t="s">
        <v>46</v>
      </c>
      <c r="F15" s="28">
        <v>15</v>
      </c>
      <c r="G15" s="28" t="s">
        <v>66</v>
      </c>
      <c r="H15" s="28" t="s">
        <v>50</v>
      </c>
      <c r="I15" s="28" t="s">
        <v>48</v>
      </c>
      <c r="J15" s="30">
        <v>150</v>
      </c>
      <c r="K15" s="34">
        <f t="shared" si="1"/>
        <v>212540163</v>
      </c>
      <c r="L15" s="34">
        <f t="shared" si="1"/>
        <v>119226312</v>
      </c>
      <c r="M15" s="34">
        <f t="shared" si="1"/>
        <v>95792996</v>
      </c>
    </row>
    <row r="16" spans="1:16" ht="74.25" customHeight="1">
      <c r="A16" s="26" t="s">
        <v>189</v>
      </c>
      <c r="B16" s="27" t="s">
        <v>21</v>
      </c>
      <c r="C16" s="28" t="s">
        <v>43</v>
      </c>
      <c r="D16" s="28" t="s">
        <v>65</v>
      </c>
      <c r="E16" s="28" t="s">
        <v>46</v>
      </c>
      <c r="F16" s="28">
        <v>15</v>
      </c>
      <c r="G16" s="28" t="s">
        <v>66</v>
      </c>
      <c r="H16" s="28" t="s">
        <v>49</v>
      </c>
      <c r="I16" s="28" t="s">
        <v>48</v>
      </c>
      <c r="J16" s="30">
        <v>150</v>
      </c>
      <c r="K16" s="34">
        <v>212540163</v>
      </c>
      <c r="L16" s="34">
        <v>119226312</v>
      </c>
      <c r="M16" s="34">
        <v>95792996</v>
      </c>
    </row>
    <row r="17" spans="1:13" ht="42.75" customHeight="1">
      <c r="A17" s="26" t="s">
        <v>107</v>
      </c>
      <c r="B17" s="27" t="s">
        <v>38</v>
      </c>
      <c r="C17" s="28" t="s">
        <v>43</v>
      </c>
      <c r="D17" s="28" t="s">
        <v>65</v>
      </c>
      <c r="E17" s="28" t="s">
        <v>46</v>
      </c>
      <c r="F17" s="28">
        <v>30</v>
      </c>
      <c r="G17" s="28" t="s">
        <v>43</v>
      </c>
      <c r="H17" s="28" t="s">
        <v>50</v>
      </c>
      <c r="I17" s="28" t="s">
        <v>48</v>
      </c>
      <c r="J17" s="30">
        <v>150</v>
      </c>
      <c r="K17" s="34">
        <f>+K18+K20+K22+K24</f>
        <v>526815098.56</v>
      </c>
      <c r="L17" s="34">
        <f>+L18+L20+L22+L24</f>
        <v>518415143.29000002</v>
      </c>
      <c r="M17" s="34">
        <f>+M18+M20+M22+M24</f>
        <v>518809973.87</v>
      </c>
    </row>
    <row r="18" spans="1:13" ht="54.75" customHeight="1">
      <c r="A18" s="26" t="s">
        <v>190</v>
      </c>
      <c r="B18" s="27" t="s">
        <v>39</v>
      </c>
      <c r="C18" s="28" t="s">
        <v>43</v>
      </c>
      <c r="D18" s="28" t="s">
        <v>65</v>
      </c>
      <c r="E18" s="28" t="s">
        <v>46</v>
      </c>
      <c r="F18" s="28">
        <v>30</v>
      </c>
      <c r="G18" s="28" t="s">
        <v>67</v>
      </c>
      <c r="H18" s="28" t="s">
        <v>50</v>
      </c>
      <c r="I18" s="28" t="s">
        <v>48</v>
      </c>
      <c r="J18" s="30">
        <v>150</v>
      </c>
      <c r="K18" s="34">
        <f>+K19</f>
        <v>511236833.24000001</v>
      </c>
      <c r="L18" s="34">
        <f>+L19</f>
        <v>502664621.97000003</v>
      </c>
      <c r="M18" s="34">
        <f>+M19</f>
        <v>503129498.23000002</v>
      </c>
    </row>
    <row r="19" spans="1:13" ht="76.5" customHeight="1">
      <c r="A19" s="26" t="s">
        <v>191</v>
      </c>
      <c r="B19" s="27" t="s">
        <v>17</v>
      </c>
      <c r="C19" s="28" t="s">
        <v>43</v>
      </c>
      <c r="D19" s="28" t="s">
        <v>65</v>
      </c>
      <c r="E19" s="28" t="s">
        <v>46</v>
      </c>
      <c r="F19" s="28">
        <v>30</v>
      </c>
      <c r="G19" s="28" t="s">
        <v>67</v>
      </c>
      <c r="H19" s="28" t="s">
        <v>49</v>
      </c>
      <c r="I19" s="28" t="s">
        <v>48</v>
      </c>
      <c r="J19" s="30">
        <v>150</v>
      </c>
      <c r="K19" s="34">
        <v>511236833.24000001</v>
      </c>
      <c r="L19" s="34">
        <v>502664621.97000003</v>
      </c>
      <c r="M19" s="34">
        <v>503129498.23000002</v>
      </c>
    </row>
    <row r="20" spans="1:13" ht="116.25" customHeight="1">
      <c r="A20" s="26" t="s">
        <v>228</v>
      </c>
      <c r="B20" s="27" t="s">
        <v>40</v>
      </c>
      <c r="C20" s="28" t="s">
        <v>43</v>
      </c>
      <c r="D20" s="28" t="s">
        <v>65</v>
      </c>
      <c r="E20" s="28" t="s">
        <v>46</v>
      </c>
      <c r="F20" s="28">
        <v>30</v>
      </c>
      <c r="G20" s="28" t="s">
        <v>68</v>
      </c>
      <c r="H20" s="28" t="s">
        <v>50</v>
      </c>
      <c r="I20" s="28" t="s">
        <v>48</v>
      </c>
      <c r="J20" s="30">
        <v>150</v>
      </c>
      <c r="K20" s="34">
        <f>+K21</f>
        <v>14412762</v>
      </c>
      <c r="L20" s="34">
        <f>+L21</f>
        <v>14412762</v>
      </c>
      <c r="M20" s="34">
        <f>+M21</f>
        <v>14412762</v>
      </c>
    </row>
    <row r="21" spans="1:13" ht="136.5" customHeight="1">
      <c r="A21" s="2" t="s">
        <v>229</v>
      </c>
      <c r="B21" s="27" t="s">
        <v>18</v>
      </c>
      <c r="C21" s="28" t="s">
        <v>43</v>
      </c>
      <c r="D21" s="28" t="s">
        <v>65</v>
      </c>
      <c r="E21" s="28" t="s">
        <v>46</v>
      </c>
      <c r="F21" s="28">
        <v>30</v>
      </c>
      <c r="G21" s="28" t="s">
        <v>68</v>
      </c>
      <c r="H21" s="28" t="s">
        <v>49</v>
      </c>
      <c r="I21" s="28" t="s">
        <v>48</v>
      </c>
      <c r="J21" s="30">
        <v>150</v>
      </c>
      <c r="K21" s="34">
        <v>14412762</v>
      </c>
      <c r="L21" s="34">
        <v>14412762</v>
      </c>
      <c r="M21" s="34">
        <v>14412762</v>
      </c>
    </row>
    <row r="22" spans="1:13" ht="140.25" customHeight="1">
      <c r="A22" s="32" t="s">
        <v>159</v>
      </c>
      <c r="B22" s="27" t="s">
        <v>41</v>
      </c>
      <c r="C22" s="28" t="s">
        <v>43</v>
      </c>
      <c r="D22" s="28" t="s">
        <v>65</v>
      </c>
      <c r="E22" s="28" t="s">
        <v>46</v>
      </c>
      <c r="F22" s="28">
        <v>30</v>
      </c>
      <c r="G22" s="28" t="s">
        <v>69</v>
      </c>
      <c r="H22" s="28" t="s">
        <v>50</v>
      </c>
      <c r="I22" s="28" t="s">
        <v>48</v>
      </c>
      <c r="J22" s="30">
        <v>150</v>
      </c>
      <c r="K22" s="34">
        <f>+K23</f>
        <v>1165041</v>
      </c>
      <c r="L22" s="34">
        <f>+L23</f>
        <v>1218369</v>
      </c>
      <c r="M22" s="34">
        <f>+M23</f>
        <v>1267245</v>
      </c>
    </row>
    <row r="23" spans="1:13" ht="154.5" customHeight="1">
      <c r="A23" s="32" t="s">
        <v>115</v>
      </c>
      <c r="B23" s="27" t="s">
        <v>16</v>
      </c>
      <c r="C23" s="28" t="s">
        <v>43</v>
      </c>
      <c r="D23" s="28" t="s">
        <v>65</v>
      </c>
      <c r="E23" s="28" t="s">
        <v>46</v>
      </c>
      <c r="F23" s="28">
        <v>30</v>
      </c>
      <c r="G23" s="28" t="s">
        <v>69</v>
      </c>
      <c r="H23" s="28" t="s">
        <v>49</v>
      </c>
      <c r="I23" s="28" t="s">
        <v>48</v>
      </c>
      <c r="J23" s="30">
        <v>150</v>
      </c>
      <c r="K23" s="34">
        <v>1165041</v>
      </c>
      <c r="L23" s="34">
        <v>1218369</v>
      </c>
      <c r="M23" s="34">
        <v>1267245</v>
      </c>
    </row>
    <row r="24" spans="1:13" ht="118.5" customHeight="1">
      <c r="A24" s="32" t="s">
        <v>230</v>
      </c>
      <c r="B24" s="27"/>
      <c r="C24" s="28"/>
      <c r="D24" s="28" t="s">
        <v>65</v>
      </c>
      <c r="E24" s="28" t="s">
        <v>46</v>
      </c>
      <c r="F24" s="28">
        <v>35</v>
      </c>
      <c r="G24" s="28">
        <v>120</v>
      </c>
      <c r="H24" s="28" t="s">
        <v>50</v>
      </c>
      <c r="I24" s="28" t="s">
        <v>48</v>
      </c>
      <c r="J24" s="30">
        <v>150</v>
      </c>
      <c r="K24" s="34">
        <f>+K25</f>
        <v>462.32</v>
      </c>
      <c r="L24" s="34">
        <f>+L25</f>
        <v>119390.32</v>
      </c>
      <c r="M24" s="34">
        <f>+M25</f>
        <v>468.64</v>
      </c>
    </row>
    <row r="25" spans="1:13" ht="118.5" customHeight="1">
      <c r="A25" s="32" t="s">
        <v>231</v>
      </c>
      <c r="B25" s="27"/>
      <c r="C25" s="28"/>
      <c r="D25" s="28" t="s">
        <v>65</v>
      </c>
      <c r="E25" s="28" t="s">
        <v>46</v>
      </c>
      <c r="F25" s="28">
        <v>35</v>
      </c>
      <c r="G25" s="28">
        <v>120</v>
      </c>
      <c r="H25" s="28" t="s">
        <v>49</v>
      </c>
      <c r="I25" s="28" t="s">
        <v>48</v>
      </c>
      <c r="J25" s="30">
        <v>150</v>
      </c>
      <c r="K25" s="34">
        <v>462.32</v>
      </c>
      <c r="L25" s="34">
        <v>119390.32</v>
      </c>
      <c r="M25" s="34">
        <v>468.64</v>
      </c>
    </row>
    <row r="26" spans="1:13" ht="24" customHeight="1">
      <c r="A26" s="32" t="s">
        <v>33</v>
      </c>
      <c r="B26" s="27" t="s">
        <v>42</v>
      </c>
      <c r="C26" s="28" t="s">
        <v>43</v>
      </c>
      <c r="D26" s="28" t="s">
        <v>65</v>
      </c>
      <c r="E26" s="28" t="s">
        <v>46</v>
      </c>
      <c r="F26" s="28">
        <v>40</v>
      </c>
      <c r="G26" s="28" t="s">
        <v>43</v>
      </c>
      <c r="H26" s="28" t="s">
        <v>50</v>
      </c>
      <c r="I26" s="28" t="s">
        <v>48</v>
      </c>
      <c r="J26" s="30">
        <v>150</v>
      </c>
      <c r="K26" s="34">
        <f t="shared" ref="K26:M27" si="2">+K27</f>
        <v>7023318</v>
      </c>
      <c r="L26" s="34">
        <f t="shared" si="2"/>
        <v>0</v>
      </c>
      <c r="M26" s="34">
        <f t="shared" si="2"/>
        <v>0</v>
      </c>
    </row>
    <row r="27" spans="1:13" ht="131.25" customHeight="1">
      <c r="A27" s="37" t="s">
        <v>160</v>
      </c>
      <c r="B27" s="38"/>
      <c r="C27" s="39" t="s">
        <v>43</v>
      </c>
      <c r="D27" s="39" t="s">
        <v>65</v>
      </c>
      <c r="E27" s="39" t="s">
        <v>46</v>
      </c>
      <c r="F27" s="39">
        <v>40</v>
      </c>
      <c r="G27" s="40" t="s">
        <v>61</v>
      </c>
      <c r="H27" s="39" t="s">
        <v>50</v>
      </c>
      <c r="I27" s="39" t="s">
        <v>48</v>
      </c>
      <c r="J27" s="41">
        <v>150</v>
      </c>
      <c r="K27" s="57">
        <f t="shared" si="2"/>
        <v>7023318</v>
      </c>
      <c r="L27" s="42">
        <f t="shared" si="2"/>
        <v>0</v>
      </c>
      <c r="M27" s="42">
        <f t="shared" si="2"/>
        <v>0</v>
      </c>
    </row>
    <row r="28" spans="1:13" ht="136.5" customHeight="1">
      <c r="A28" s="32" t="s">
        <v>232</v>
      </c>
      <c r="B28" s="49"/>
      <c r="C28" s="43"/>
      <c r="D28" s="43" t="s">
        <v>65</v>
      </c>
      <c r="E28" s="43" t="s">
        <v>46</v>
      </c>
      <c r="F28" s="43">
        <v>40</v>
      </c>
      <c r="G28" s="44" t="s">
        <v>61</v>
      </c>
      <c r="H28" s="43" t="s">
        <v>49</v>
      </c>
      <c r="I28" s="43" t="s">
        <v>48</v>
      </c>
      <c r="J28" s="43">
        <v>150</v>
      </c>
      <c r="K28" s="34">
        <v>7023318</v>
      </c>
      <c r="L28" s="12"/>
      <c r="M28" s="12"/>
    </row>
    <row r="29" spans="1:13" ht="36">
      <c r="A29" s="59" t="s">
        <v>193</v>
      </c>
      <c r="D29" s="61" t="s">
        <v>65</v>
      </c>
      <c r="E29" s="62" t="s">
        <v>70</v>
      </c>
      <c r="F29" s="62" t="s">
        <v>50</v>
      </c>
      <c r="G29" s="62" t="s">
        <v>43</v>
      </c>
      <c r="H29" s="62" t="s">
        <v>50</v>
      </c>
      <c r="I29" s="62" t="s">
        <v>48</v>
      </c>
      <c r="J29" s="62" t="s">
        <v>43</v>
      </c>
      <c r="K29" s="60">
        <f>+K30</f>
        <v>384958</v>
      </c>
      <c r="L29" s="60">
        <f t="shared" ref="L29:M29" si="3">+L30</f>
        <v>0</v>
      </c>
      <c r="M29" s="60">
        <f t="shared" si="3"/>
        <v>0</v>
      </c>
    </row>
    <row r="30" spans="1:13" ht="60.75" customHeight="1">
      <c r="A30" s="59" t="s">
        <v>198</v>
      </c>
      <c r="D30" s="61" t="s">
        <v>65</v>
      </c>
      <c r="E30" s="62" t="s">
        <v>70</v>
      </c>
      <c r="F30" s="62" t="s">
        <v>49</v>
      </c>
      <c r="G30" s="62" t="s">
        <v>43</v>
      </c>
      <c r="H30" s="62" t="s">
        <v>49</v>
      </c>
      <c r="I30" s="62" t="s">
        <v>48</v>
      </c>
      <c r="J30" s="62" t="s">
        <v>114</v>
      </c>
      <c r="K30" s="60">
        <f>+K31</f>
        <v>384958</v>
      </c>
      <c r="L30" s="60">
        <f t="shared" ref="L30:M30" si="4">+L31</f>
        <v>0</v>
      </c>
      <c r="M30" s="60">
        <f t="shared" si="4"/>
        <v>0</v>
      </c>
    </row>
    <row r="31" spans="1:13" ht="72">
      <c r="A31" s="59" t="s">
        <v>192</v>
      </c>
      <c r="D31" s="61" t="s">
        <v>65</v>
      </c>
      <c r="E31" s="62" t="s">
        <v>70</v>
      </c>
      <c r="F31" s="62" t="s">
        <v>49</v>
      </c>
      <c r="G31" s="62" t="s">
        <v>47</v>
      </c>
      <c r="H31" s="62" t="s">
        <v>49</v>
      </c>
      <c r="I31" s="62" t="s">
        <v>48</v>
      </c>
      <c r="J31" s="62" t="s">
        <v>114</v>
      </c>
      <c r="K31" s="60">
        <v>384958</v>
      </c>
      <c r="L31" s="60">
        <v>0</v>
      </c>
      <c r="M31" s="60">
        <v>0</v>
      </c>
    </row>
  </sheetData>
  <sheetProtection formatCells="0" formatColumns="0" formatRows="0" deleteColumns="0" deleteRows="0"/>
  <protectedRanges>
    <protectedRange sqref="C26:C28 C12:C19" name="krista_tf_10_0_0_1_3"/>
    <protectedRange sqref="D26:D28 D12:D19" name="krista_tf_11_0_0_1_3"/>
    <protectedRange sqref="E26:E28 E12:E19" name="krista_tf_12_0_0_1_3"/>
    <protectedRange sqref="F26:F28 F12:F19" name="krista_tf_13_0_0_1_3"/>
    <protectedRange sqref="G26:G28 G12:G19" name="krista_tf_14_0_0_1_3"/>
    <protectedRange sqref="H12:H19 H26:H28 H24" name="krista_tf_15_0_0_1_3"/>
    <protectedRange sqref="I12:I13 I26:I27 I28:J28 I14:J19" name="krista_tf_16_0_0_1_3"/>
    <protectedRange sqref="C20:C25" name="krista_tf_10_0_0_1_1_1"/>
    <protectedRange sqref="D20:D25" name="krista_tf_11_0_0_1_1_1"/>
    <protectedRange sqref="E20:E25" name="krista_tf_12_0_0_1_1_1"/>
    <protectedRange sqref="F20:F25" name="krista_tf_13_0_0_1_1_1"/>
    <protectedRange sqref="G20:G25" name="krista_tf_14_0_0_1_1_1"/>
    <protectedRange sqref="H20:H23 H25" name="krista_tf_15_0_0_1_1_1"/>
    <protectedRange sqref="J26:J27 I20:J25" name="krista_tf_16_0_0_1_1_1"/>
  </protectedRanges>
  <mergeCells count="14">
    <mergeCell ref="A1:M1"/>
    <mergeCell ref="A2:M2"/>
    <mergeCell ref="A3:M3"/>
    <mergeCell ref="A4:M4"/>
    <mergeCell ref="A6:M6"/>
    <mergeCell ref="A8:A10"/>
    <mergeCell ref="C8:J8"/>
    <mergeCell ref="K8:M8"/>
    <mergeCell ref="C9:C10"/>
    <mergeCell ref="D9:H9"/>
    <mergeCell ref="I9:J9"/>
    <mergeCell ref="K9:K10"/>
    <mergeCell ref="L9:L10"/>
    <mergeCell ref="M9:M10"/>
  </mergeCells>
  <pageMargins left="0.19685039370078741" right="0.19685039370078741" top="0.94488188976377963" bottom="0.35433070866141736" header="0.51181102362204722" footer="0.23622047244094491"/>
  <pageSetup paperSize="9" scale="92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1</vt:lpstr>
      <vt:lpstr>Приложение 2</vt:lpstr>
      <vt:lpstr>'Приложение 1'!Заголовки_для_печати</vt:lpstr>
      <vt:lpstr>'Приложение 2'!Заголовки_для_печати</vt:lpstr>
    </vt:vector>
  </TitlesOfParts>
  <Company>КФиК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vika</dc:creator>
  <cp:lastModifiedBy>User</cp:lastModifiedBy>
  <cp:lastPrinted>2024-11-06T02:59:09Z</cp:lastPrinted>
  <dcterms:created xsi:type="dcterms:W3CDTF">2010-10-28T03:57:01Z</dcterms:created>
  <dcterms:modified xsi:type="dcterms:W3CDTF">2024-12-11T10:26:20Z</dcterms:modified>
</cp:coreProperties>
</file>