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2   (2)" sheetId="225" r:id="rId1"/>
  </sheets>
  <definedNames>
    <definedName name="_xlnm.Print_Titles" localSheetId="0">'прил2   (2)'!$14:$14</definedName>
  </definedNames>
  <calcPr calcId="125725"/>
</workbook>
</file>

<file path=xl/calcChain.xml><?xml version="1.0" encoding="utf-8"?>
<calcChain xmlns="http://schemas.openxmlformats.org/spreadsheetml/2006/main">
  <c r="K30" i="225"/>
  <c r="K29" s="1"/>
  <c r="L40"/>
  <c r="M40"/>
  <c r="K40"/>
  <c r="L45"/>
  <c r="K45"/>
  <c r="M45"/>
  <c r="L43"/>
  <c r="M43"/>
  <c r="K43"/>
  <c r="M30"/>
  <c r="M29" s="1"/>
  <c r="M20" s="1"/>
  <c r="L30"/>
  <c r="K26"/>
  <c r="K25" s="1"/>
  <c r="M23"/>
  <c r="L23"/>
  <c r="K23"/>
  <c r="M21"/>
  <c r="L21"/>
  <c r="K21"/>
  <c r="M48"/>
  <c r="M47" s="1"/>
  <c r="L48"/>
  <c r="L47" s="1"/>
  <c r="K48"/>
  <c r="K47" s="1"/>
  <c r="M41"/>
  <c r="L41"/>
  <c r="K41"/>
  <c r="M38"/>
  <c r="L38"/>
  <c r="K38"/>
  <c r="M36"/>
  <c r="L36"/>
  <c r="L31" s="1"/>
  <c r="K36"/>
  <c r="M34"/>
  <c r="L34"/>
  <c r="K34"/>
  <c r="M32"/>
  <c r="L32"/>
  <c r="K32"/>
  <c r="M31"/>
  <c r="K31"/>
  <c r="L29"/>
  <c r="L20" s="1"/>
  <c r="M27"/>
  <c r="L27"/>
  <c r="K27"/>
  <c r="M18"/>
  <c r="L18"/>
  <c r="L17" s="1"/>
  <c r="K18"/>
  <c r="K17" s="1"/>
  <c r="M17"/>
  <c r="K20" l="1"/>
  <c r="K16" s="1"/>
  <c r="K15" s="1"/>
  <c r="L16"/>
  <c r="L15" s="1"/>
  <c r="M16"/>
  <c r="M15" s="1"/>
</calcChain>
</file>

<file path=xl/sharedStrings.xml><?xml version="1.0" encoding="utf-8"?>
<sst xmlns="http://schemas.openxmlformats.org/spreadsheetml/2006/main" count="271" uniqueCount="92">
  <si>
    <t>Сумма, рублей</t>
  </si>
  <si>
    <t>Безвозмездные поступления от других бюджетов бюджетной системы Российской Федерации</t>
  </si>
  <si>
    <t>ГАДБ</t>
  </si>
  <si>
    <t>Наименование кодов классификации доходов районного бюджета</t>
  </si>
  <si>
    <t>00020203029050000151</t>
  </si>
  <si>
    <t>00020203024050000151</t>
  </si>
  <si>
    <t>00020203027050000151</t>
  </si>
  <si>
    <t>Коды классификации доходов районного бюджета</t>
  </si>
  <si>
    <t>00020201001050000151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</si>
  <si>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</si>
  <si>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</si>
  <si>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</si>
  <si>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</si>
  <si>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</si>
  <si>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</si>
  <si>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</si>
  <si>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</si>
  <si>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</si>
  <si>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</si>
  <si>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</si>
  <si>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02</t>
  </si>
  <si>
    <t>010</t>
  </si>
  <si>
    <t>0000</t>
  </si>
  <si>
    <t>05</t>
  </si>
  <si>
    <t>00</t>
  </si>
  <si>
    <t>014</t>
  </si>
  <si>
    <t>050</t>
  </si>
  <si>
    <t>2</t>
  </si>
  <si>
    <t>001</t>
  </si>
  <si>
    <t>024</t>
  </si>
  <si>
    <t>027</t>
  </si>
  <si>
    <t>029</t>
  </si>
  <si>
    <t>04</t>
  </si>
  <si>
    <t>Безвозмездные поступления</t>
  </si>
  <si>
    <t xml:space="preserve">к решению Совета Москаленского муниципального района Омской области </t>
  </si>
  <si>
    <t>Группа подвида доходов бюджета</t>
  </si>
  <si>
    <t>Вид доходов бюджета</t>
  </si>
  <si>
    <t>Подвид доходов бюджета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</si>
  <si>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</si>
  <si>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</si>
  <si>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</si>
  <si>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</si>
  <si>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</si>
  <si>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</si>
  <si>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</si>
  <si>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</si>
  <si>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</si>
  <si>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</si>
  <si>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</si>
  <si>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</si>
  <si>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Приложение № 2 </t>
  </si>
  <si>
    <t>2025 год</t>
  </si>
  <si>
    <t xml:space="preserve">Приложение № 1 </t>
  </si>
  <si>
    <t>Субсидии бюджетам бюджетной системы Российской Федерации (межбюджетные субсидии)</t>
  </si>
  <si>
    <t>00020202000000000151</t>
  </si>
  <si>
    <t>Прочие субсидии</t>
  </si>
  <si>
    <t>00020202999000000151</t>
  </si>
  <si>
    <t>999</t>
  </si>
  <si>
    <t>Прочие субсидии бюджетам муниципальных районов</t>
  </si>
  <si>
    <t>00020202999050000151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</si>
  <si>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</si>
  <si>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</si>
  <si>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</si>
  <si>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</si>
  <si>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</si>
  <si>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</si>
  <si>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</si>
  <si>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303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</si>
  <si>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</si>
  <si>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2026 год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</si>
  <si>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</si>
  <si>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</si>
  <si>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</si>
  <si>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</si>
  <si>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</t>
  </si>
  <si>
    <t>2027 год</t>
  </si>
  <si>
    <t xml:space="preserve">на 2025 год  и на плановый период 2026 и 2027 годов" </t>
  </si>
  <si>
    <t>Безвозмездные поступления в районный бюджет на 2025 год  и на плановый период 2026 и 2027 годов</t>
  </si>
  <si>
    <t xml:space="preserve">Безвозмездные поступления от негосударственных организаций в бюджеты муниципальных районов
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</si>
  <si>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</si>
  <si>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</si>
  <si>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</si>
  <si>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</si>
  <si>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от 11.12.2024 № 79 "О бюджете Москаленского муниципального района </t>
  </si>
  <si>
    <t xml:space="preserve">Субсидии бюджетам на реализацию мероприятий по модернизации школьных систем образования
</t>
  </si>
  <si>
    <t xml:space="preserve">Субсидии бюджетам муниципальных районов на реализацию мероприятий по модернизации школьных систем образования
</t>
  </si>
  <si>
    <t>от 26.02.2025 № 22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</si>
  <si>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</si>
  <si>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</si>
  <si>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</si>
  <si>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</si>
  <si>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к решению Совета муниципального округа Москаленского района Омской области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</si>
</sst>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66">
    <xf numFmtId="0" fontId="0" fillId="0" borderId="0" xfId="0"/>
    <xf numFmtId="0" fontId="5" fillId="0" borderId="3" xfId="0" applyFont="1" applyBorder="1" applyAlignment="1">
      <alignment vertical="top" wrapText="1"/>
    </xf>
    <xf numFmtId="0" fontId="5" fillId="0" borderId="1" xfId="32" applyFont="1" applyAlignment="1">
      <alignment horizontal="center" vertical="top" wrapText="1"/>
    </xf>
    <xf numFmtId="0" fontId="0" fillId="0" borderId="3" xfId="0" applyBorder="1"/>
    <xf numFmtId="0" fontId="5" fillId="0" borderId="3" xfId="32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right" vertical="justify" wrapText="1"/>
    </xf>
    <xf numFmtId="0" fontId="5" fillId="0" borderId="0" xfId="0" applyFont="1" applyAlignment="1">
      <alignment horizontal="right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0" fontId="5" fillId="0" borderId="8" xfId="2" applyNumberFormat="1" applyFont="1" applyBorder="1">
      <alignment horizontal="right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0" xfId="137" applyFont="1" applyBorder="1">
      <alignment horizontal="left" vertical="top" wrapText="1"/>
    </xf>
    <xf numFmtId="0" fontId="5" fillId="0" borderId="5" xfId="137" applyFont="1" applyBorder="1">
      <alignment horizontal="left" vertical="top" wrapText="1"/>
    </xf>
    <xf numFmtId="49" fontId="5" fillId="0" borderId="9" xfId="133" applyFont="1" applyBorder="1">
      <alignment horizontal="left" vertical="top" wrapText="1"/>
    </xf>
    <xf numFmtId="0" fontId="5" fillId="0" borderId="9" xfId="2" applyNumberFormat="1" applyFont="1" applyBorder="1">
      <alignment horizontal="right" vertical="top"/>
    </xf>
    <xf numFmtId="49" fontId="5" fillId="0" borderId="9" xfId="2" applyNumberFormat="1" applyFont="1" applyBorder="1">
      <alignment horizontal="right" vertical="top"/>
    </xf>
    <xf numFmtId="0" fontId="5" fillId="0" borderId="7" xfId="2" applyNumberFormat="1" applyFont="1" applyBorder="1">
      <alignment horizontal="right" vertical="top"/>
    </xf>
    <xf numFmtId="164" fontId="5" fillId="0" borderId="5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2" fontId="8" fillId="0" borderId="0" xfId="0" applyNumberFormat="1" applyFont="1"/>
    <xf numFmtId="166" fontId="0" fillId="0" borderId="0" xfId="0" applyNumberFormat="1"/>
    <xf numFmtId="165" fontId="5" fillId="0" borderId="5" xfId="5" applyNumberFormat="1" applyFont="1" applyBorder="1">
      <alignment horizontal="right" vertical="top"/>
    </xf>
    <xf numFmtId="0" fontId="11" fillId="0" borderId="18" xfId="0" applyNumberFormat="1" applyFont="1" applyBorder="1" applyAlignment="1">
      <alignment horizontal="left" vertical="center" wrapText="1"/>
    </xf>
    <xf numFmtId="4" fontId="11" fillId="0" borderId="18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right" vertical="center"/>
    </xf>
    <xf numFmtId="49" fontId="11" fillId="0" borderId="18" xfId="0" applyNumberFormat="1" applyFont="1" applyBorder="1" applyAlignment="1">
      <alignment horizontal="right" vertical="center"/>
    </xf>
    <xf numFmtId="0" fontId="5" fillId="0" borderId="19" xfId="2" applyNumberFormat="1" applyFont="1" applyBorder="1">
      <alignment horizontal="right" vertical="top"/>
    </xf>
    <xf numFmtId="165" fontId="5" fillId="0" borderId="20" xfId="5" applyNumberFormat="1" applyFont="1" applyBorder="1">
      <alignment horizontal="right" vertical="top"/>
    </xf>
    <xf numFmtId="0" fontId="5" fillId="0" borderId="20" xfId="137" applyFont="1" applyBorder="1">
      <alignment horizontal="left" vertical="top" wrapText="1"/>
    </xf>
    <xf numFmtId="49" fontId="5" fillId="0" borderId="21" xfId="133" applyFont="1" applyBorder="1">
      <alignment horizontal="left" vertical="top" wrapText="1"/>
    </xf>
    <xf numFmtId="0" fontId="5" fillId="0" borderId="21" xfId="2" applyNumberFormat="1" applyFont="1" applyBorder="1">
      <alignment horizontal="right" vertical="top"/>
    </xf>
    <xf numFmtId="0" fontId="0" fillId="0" borderId="0" xfId="0"/>
    <xf numFmtId="0" fontId="5" fillId="0" borderId="0" xfId="0" applyFont="1"/>
    <xf numFmtId="0" fontId="5" fillId="0" borderId="20" xfId="2" applyNumberFormat="1" applyFont="1" applyBorder="1">
      <alignment horizontal="right" vertical="top"/>
    </xf>
    <xf numFmtId="49" fontId="5" fillId="0" borderId="20" xfId="2" applyNumberFormat="1" applyFont="1" applyBorder="1">
      <alignment horizontal="right" vertical="top"/>
    </xf>
    <xf numFmtId="0" fontId="5" fillId="0" borderId="22" xfId="137" applyFont="1" applyBorder="1">
      <alignment horizontal="left" vertical="top" wrapText="1"/>
    </xf>
    <xf numFmtId="49" fontId="5" fillId="0" borderId="23" xfId="133" applyFont="1" applyBorder="1">
      <alignment horizontal="left" vertical="top" wrapText="1"/>
    </xf>
    <xf numFmtId="0" fontId="5" fillId="0" borderId="23" xfId="2" applyNumberFormat="1" applyFont="1" applyBorder="1">
      <alignment horizontal="right" vertical="top"/>
    </xf>
    <xf numFmtId="49" fontId="5" fillId="0" borderId="23" xfId="2" applyNumberFormat="1" applyFont="1" applyBorder="1">
      <alignment horizontal="right" vertical="top"/>
    </xf>
    <xf numFmtId="0" fontId="5" fillId="0" borderId="24" xfId="2" applyNumberFormat="1" applyFont="1" applyBorder="1">
      <alignment horizontal="right" vertical="top"/>
    </xf>
    <xf numFmtId="165" fontId="5" fillId="0" borderId="22" xfId="5" applyNumberFormat="1" applyFont="1" applyBorder="1">
      <alignment horizontal="right" vertical="top"/>
    </xf>
    <xf numFmtId="49" fontId="5" fillId="0" borderId="20" xfId="133" applyFont="1" applyBorder="1">
      <alignment horizontal="left" vertical="top" wrapText="1"/>
    </xf>
    <xf numFmtId="164" fontId="5" fillId="0" borderId="22" xfId="5" applyNumberFormat="1" applyFont="1" applyBorder="1">
      <alignment horizontal="right" vertical="top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0" fillId="0" borderId="0" xfId="0" applyAlignment="1"/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49"/>
  <sheetViews>
    <sheetView tabSelected="1" view="pageBreakPreview" zoomScale="75" zoomScaleNormal="100" zoomScaleSheetLayoutView="75" workbookViewId="0">
      <selection activeCell="A7" sqref="A7:M7"/>
    </sheetView>
  </sheetViews>
  <sheetFormatPr defaultColWidth="9.1796875" defaultRowHeight="12.5"/>
  <cols>
    <col min="1" max="1" width="48" style="36" customWidth="1"/>
    <col min="2" max="2" width="0" style="36" hidden="1" customWidth="1"/>
    <col min="3" max="3" width="8.1796875" style="36" hidden="1" customWidth="1"/>
    <col min="4" max="4" width="7.81640625" style="36" customWidth="1"/>
    <col min="5" max="5" width="6.54296875" style="36" customWidth="1"/>
    <col min="6" max="6" width="5.54296875" style="36" customWidth="1"/>
    <col min="7" max="7" width="6.81640625" style="36" customWidth="1"/>
    <col min="8" max="8" width="7.26953125" style="36" customWidth="1"/>
    <col min="9" max="9" width="12" style="36" customWidth="1"/>
    <col min="10" max="10" width="11.26953125" style="36" customWidth="1"/>
    <col min="11" max="11" width="18.7265625" style="36" customWidth="1"/>
    <col min="12" max="12" width="18.6328125" style="36" customWidth="1"/>
    <col min="13" max="13" width="18.1796875" style="36" customWidth="1"/>
    <col min="14" max="14" width="17.453125" style="36" customWidth="1"/>
    <col min="15" max="15" width="17.26953125" style="36" customWidth="1"/>
    <col min="16" max="16" width="19.26953125" style="36" customWidth="1"/>
    <col min="17" max="16384" width="9.1796875" style="36"/>
  </cols>
  <sheetData>
    <row r="1" spans="1:16" ht="18">
      <c r="M1" s="6" t="s">
        <v>52</v>
      </c>
    </row>
    <row r="2" spans="1:16" ht="18.75" customHeight="1">
      <c r="A2" s="62" t="s">
        <v>91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3"/>
    </row>
    <row r="3" spans="1:16" ht="18">
      <c r="M3" s="6" t="s">
        <v>86</v>
      </c>
    </row>
    <row r="4" spans="1:16" ht="18.75" customHeight="1">
      <c r="A4" s="64" t="s">
        <v>50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6" ht="19.5" customHeight="1">
      <c r="A5" s="64" t="s">
        <v>34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1"/>
      <c r="M5" s="61"/>
    </row>
    <row r="6" spans="1:16" ht="21.75" customHeight="1">
      <c r="A6" s="64" t="s">
        <v>83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6" ht="21.75" customHeight="1">
      <c r="A7" s="64" t="s">
        <v>76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6" ht="13.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6" ht="18">
      <c r="A9" s="59" t="s">
        <v>77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</row>
    <row r="10" spans="1:16" ht="10.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6" ht="37.5" customHeight="1">
      <c r="A11" s="48" t="s">
        <v>3</v>
      </c>
      <c r="B11" s="37"/>
      <c r="C11" s="49" t="s">
        <v>7</v>
      </c>
      <c r="D11" s="50"/>
      <c r="E11" s="50"/>
      <c r="F11" s="50"/>
      <c r="G11" s="50"/>
      <c r="H11" s="50"/>
      <c r="I11" s="50"/>
      <c r="J11" s="50"/>
      <c r="K11" s="51" t="s">
        <v>0</v>
      </c>
      <c r="L11" s="52"/>
      <c r="M11" s="52"/>
    </row>
    <row r="12" spans="1:16" ht="33.75" customHeight="1">
      <c r="A12" s="48"/>
      <c r="B12" s="37"/>
      <c r="C12" s="53" t="s">
        <v>2</v>
      </c>
      <c r="D12" s="49" t="s">
        <v>36</v>
      </c>
      <c r="E12" s="50"/>
      <c r="F12" s="50"/>
      <c r="G12" s="50"/>
      <c r="H12" s="54"/>
      <c r="I12" s="55" t="s">
        <v>37</v>
      </c>
      <c r="J12" s="56"/>
      <c r="K12" s="57" t="s">
        <v>51</v>
      </c>
      <c r="L12" s="57" t="s">
        <v>69</v>
      </c>
      <c r="M12" s="57" t="s">
        <v>75</v>
      </c>
    </row>
    <row r="13" spans="1:16" ht="112.5" customHeight="1">
      <c r="A13" s="48"/>
      <c r="B13" s="37"/>
      <c r="C13" s="53"/>
      <c r="D13" s="12" t="s">
        <v>38</v>
      </c>
      <c r="E13" s="12" t="s">
        <v>39</v>
      </c>
      <c r="F13" s="12" t="s">
        <v>40</v>
      </c>
      <c r="G13" s="12" t="s">
        <v>41</v>
      </c>
      <c r="H13" s="12" t="s">
        <v>42</v>
      </c>
      <c r="I13" s="12" t="s">
        <v>35</v>
      </c>
      <c r="J13" s="12" t="s">
        <v>43</v>
      </c>
      <c r="K13" s="58"/>
      <c r="L13" s="57"/>
      <c r="M13" s="57"/>
    </row>
    <row r="14" spans="1:16" ht="18">
      <c r="A14" s="2">
        <v>1</v>
      </c>
      <c r="B14" s="2">
        <v>2</v>
      </c>
      <c r="C14" s="2">
        <v>2</v>
      </c>
      <c r="D14" s="2">
        <v>2</v>
      </c>
      <c r="E14" s="2">
        <v>3</v>
      </c>
      <c r="F14" s="2">
        <v>4</v>
      </c>
      <c r="G14" s="2">
        <v>5</v>
      </c>
      <c r="H14" s="2">
        <v>6</v>
      </c>
      <c r="I14" s="2">
        <v>7</v>
      </c>
      <c r="J14" s="4">
        <v>8</v>
      </c>
      <c r="K14" s="4">
        <v>9</v>
      </c>
      <c r="L14" s="4">
        <v>10</v>
      </c>
      <c r="M14" s="4">
        <v>11</v>
      </c>
    </row>
    <row r="15" spans="1:16" ht="22.5" customHeight="1">
      <c r="A15" s="7" t="s">
        <v>33</v>
      </c>
      <c r="B15" s="8" t="s">
        <v>10</v>
      </c>
      <c r="C15" s="9" t="s">
        <v>19</v>
      </c>
      <c r="D15" s="9" t="s">
        <v>27</v>
      </c>
      <c r="E15" s="9" t="s">
        <v>24</v>
      </c>
      <c r="F15" s="9" t="s">
        <v>24</v>
      </c>
      <c r="G15" s="9" t="s">
        <v>19</v>
      </c>
      <c r="H15" s="9" t="s">
        <v>24</v>
      </c>
      <c r="I15" s="9" t="s">
        <v>22</v>
      </c>
      <c r="J15" s="5" t="s">
        <v>19</v>
      </c>
      <c r="K15" s="13">
        <f>+K16+K47</f>
        <v>915580451.82999992</v>
      </c>
      <c r="L15" s="13">
        <f>+L16+L47</f>
        <v>937796868.8499999</v>
      </c>
      <c r="M15" s="13">
        <f>+M16+M47</f>
        <v>757953395.05999994</v>
      </c>
      <c r="N15" s="24"/>
      <c r="O15" s="24"/>
      <c r="P15" s="24"/>
    </row>
    <row r="16" spans="1:16" ht="58.5" customHeight="1">
      <c r="A16" s="7" t="s">
        <v>1</v>
      </c>
      <c r="B16" s="8" t="s">
        <v>11</v>
      </c>
      <c r="C16" s="9" t="s">
        <v>19</v>
      </c>
      <c r="D16" s="9" t="s">
        <v>27</v>
      </c>
      <c r="E16" s="9" t="s">
        <v>20</v>
      </c>
      <c r="F16" s="9" t="s">
        <v>24</v>
      </c>
      <c r="G16" s="9" t="s">
        <v>19</v>
      </c>
      <c r="H16" s="9" t="s">
        <v>24</v>
      </c>
      <c r="I16" s="9" t="s">
        <v>22</v>
      </c>
      <c r="J16" s="5" t="s">
        <v>19</v>
      </c>
      <c r="K16" s="13">
        <f>+K17+K31+K40+K20</f>
        <v>915195493.82999992</v>
      </c>
      <c r="L16" s="13">
        <f t="shared" ref="L16:M16" si="0">+L17+L31+L40+L20</f>
        <v>937796868.8499999</v>
      </c>
      <c r="M16" s="13">
        <f t="shared" si="0"/>
        <v>757953395.05999994</v>
      </c>
      <c r="N16" s="25"/>
      <c r="O16" s="25"/>
      <c r="P16" s="25"/>
    </row>
    <row r="17" spans="1:13" ht="45" customHeight="1">
      <c r="A17" s="7" t="s">
        <v>47</v>
      </c>
      <c r="B17" s="8" t="s">
        <v>12</v>
      </c>
      <c r="C17" s="9" t="s">
        <v>19</v>
      </c>
      <c r="D17" s="9" t="s">
        <v>27</v>
      </c>
      <c r="E17" s="9" t="s">
        <v>20</v>
      </c>
      <c r="F17" s="9">
        <v>10</v>
      </c>
      <c r="G17" s="9" t="s">
        <v>19</v>
      </c>
      <c r="H17" s="9" t="s">
        <v>24</v>
      </c>
      <c r="I17" s="9" t="s">
        <v>22</v>
      </c>
      <c r="J17" s="10">
        <v>150</v>
      </c>
      <c r="K17" s="13">
        <f t="shared" ref="K17:M18" si="1">+K18</f>
        <v>212540163</v>
      </c>
      <c r="L17" s="13">
        <f t="shared" si="1"/>
        <v>119226312</v>
      </c>
      <c r="M17" s="13">
        <f t="shared" si="1"/>
        <v>95792996</v>
      </c>
    </row>
    <row r="18" spans="1:13" ht="38.25" customHeight="1">
      <c r="A18" s="7" t="s">
        <v>48</v>
      </c>
      <c r="B18" s="8" t="s">
        <v>13</v>
      </c>
      <c r="C18" s="9" t="s">
        <v>19</v>
      </c>
      <c r="D18" s="9" t="s">
        <v>27</v>
      </c>
      <c r="E18" s="9" t="s">
        <v>20</v>
      </c>
      <c r="F18" s="9">
        <v>15</v>
      </c>
      <c r="G18" s="9" t="s">
        <v>28</v>
      </c>
      <c r="H18" s="9" t="s">
        <v>24</v>
      </c>
      <c r="I18" s="9" t="s">
        <v>22</v>
      </c>
      <c r="J18" s="10">
        <v>150</v>
      </c>
      <c r="K18" s="13">
        <f t="shared" si="1"/>
        <v>212540163</v>
      </c>
      <c r="L18" s="13">
        <f t="shared" si="1"/>
        <v>119226312</v>
      </c>
      <c r="M18" s="13">
        <f t="shared" si="1"/>
        <v>95792996</v>
      </c>
    </row>
    <row r="19" spans="1:13" ht="74.25" customHeight="1">
      <c r="A19" s="7" t="s">
        <v>70</v>
      </c>
      <c r="B19" s="8" t="s">
        <v>8</v>
      </c>
      <c r="C19" s="9" t="s">
        <v>19</v>
      </c>
      <c r="D19" s="9" t="s">
        <v>27</v>
      </c>
      <c r="E19" s="9" t="s">
        <v>20</v>
      </c>
      <c r="F19" s="9">
        <v>15</v>
      </c>
      <c r="G19" s="9" t="s">
        <v>28</v>
      </c>
      <c r="H19" s="9" t="s">
        <v>23</v>
      </c>
      <c r="I19" s="9" t="s">
        <v>22</v>
      </c>
      <c r="J19" s="10">
        <v>150</v>
      </c>
      <c r="K19" s="13">
        <v>212540163</v>
      </c>
      <c r="L19" s="13">
        <v>119226312</v>
      </c>
      <c r="M19" s="13">
        <v>95792996</v>
      </c>
    </row>
    <row r="20" spans="1:13" ht="74.25" customHeight="1">
      <c r="A20" s="11" t="s">
        <v>53</v>
      </c>
      <c r="B20" s="8" t="s">
        <v>54</v>
      </c>
      <c r="C20" s="9" t="s">
        <v>19</v>
      </c>
      <c r="D20" s="9" t="s">
        <v>27</v>
      </c>
      <c r="E20" s="9" t="s">
        <v>20</v>
      </c>
      <c r="F20" s="9">
        <v>20</v>
      </c>
      <c r="G20" s="9" t="s">
        <v>19</v>
      </c>
      <c r="H20" s="9" t="s">
        <v>24</v>
      </c>
      <c r="I20" s="9" t="s">
        <v>22</v>
      </c>
      <c r="J20" s="10">
        <v>150</v>
      </c>
      <c r="K20" s="13">
        <f>+K25+K29+K27+K21+K23</f>
        <v>122101154.27</v>
      </c>
      <c r="L20" s="13">
        <f t="shared" ref="L20:M20" si="2">+L25+L29+L27+L21+L23</f>
        <v>253439653.56</v>
      </c>
      <c r="M20" s="13">
        <f t="shared" si="2"/>
        <v>96634665.189999983</v>
      </c>
    </row>
    <row r="21" spans="1:13" ht="135.75" customHeight="1">
      <c r="A21" s="33" t="s">
        <v>60</v>
      </c>
      <c r="B21" s="34" t="s">
        <v>54</v>
      </c>
      <c r="C21" s="35" t="s">
        <v>19</v>
      </c>
      <c r="D21" s="35" t="s">
        <v>27</v>
      </c>
      <c r="E21" s="35" t="s">
        <v>20</v>
      </c>
      <c r="F21" s="35">
        <v>25</v>
      </c>
      <c r="G21" s="35">
        <v>179</v>
      </c>
      <c r="H21" s="35" t="s">
        <v>24</v>
      </c>
      <c r="I21" s="35" t="s">
        <v>22</v>
      </c>
      <c r="J21" s="31">
        <v>150</v>
      </c>
      <c r="K21" s="32">
        <f>+K22</f>
        <v>4905592.99</v>
      </c>
      <c r="L21" s="32">
        <f>+L22</f>
        <v>4980026.3499999996</v>
      </c>
      <c r="M21" s="32">
        <f>+M22</f>
        <v>5070108.46</v>
      </c>
    </row>
    <row r="22" spans="1:13" ht="141" customHeight="1">
      <c r="A22" s="33" t="s">
        <v>61</v>
      </c>
      <c r="B22" s="34"/>
      <c r="C22" s="35"/>
      <c r="D22" s="35" t="s">
        <v>27</v>
      </c>
      <c r="E22" s="35" t="s">
        <v>20</v>
      </c>
      <c r="F22" s="35">
        <v>25</v>
      </c>
      <c r="G22" s="35">
        <v>179</v>
      </c>
      <c r="H22" s="35" t="s">
        <v>23</v>
      </c>
      <c r="I22" s="35" t="s">
        <v>22</v>
      </c>
      <c r="J22" s="31">
        <v>150</v>
      </c>
      <c r="K22" s="32">
        <v>4905592.99</v>
      </c>
      <c r="L22" s="32">
        <v>4980026.3499999996</v>
      </c>
      <c r="M22" s="32">
        <v>5070108.46</v>
      </c>
    </row>
    <row r="23" spans="1:13" ht="119.25" customHeight="1">
      <c r="A23" s="33" t="s">
        <v>62</v>
      </c>
      <c r="B23" s="34"/>
      <c r="C23" s="35"/>
      <c r="D23" s="35" t="s">
        <v>27</v>
      </c>
      <c r="E23" s="35" t="s">
        <v>20</v>
      </c>
      <c r="F23" s="35">
        <v>25</v>
      </c>
      <c r="G23" s="35">
        <v>304</v>
      </c>
      <c r="H23" s="35" t="s">
        <v>24</v>
      </c>
      <c r="I23" s="35" t="s">
        <v>22</v>
      </c>
      <c r="J23" s="31">
        <v>150</v>
      </c>
      <c r="K23" s="32">
        <f>+K24</f>
        <v>16480638</v>
      </c>
      <c r="L23" s="32">
        <f>+L24</f>
        <v>13711719.109999999</v>
      </c>
      <c r="M23" s="32">
        <f>+M24</f>
        <v>12818459.380000001</v>
      </c>
    </row>
    <row r="24" spans="1:13" ht="141" customHeight="1">
      <c r="A24" s="33" t="s">
        <v>63</v>
      </c>
      <c r="B24" s="34"/>
      <c r="C24" s="35"/>
      <c r="D24" s="35" t="s">
        <v>27</v>
      </c>
      <c r="E24" s="35" t="s">
        <v>20</v>
      </c>
      <c r="F24" s="35">
        <v>25</v>
      </c>
      <c r="G24" s="35">
        <v>304</v>
      </c>
      <c r="H24" s="35" t="s">
        <v>23</v>
      </c>
      <c r="I24" s="35" t="s">
        <v>22</v>
      </c>
      <c r="J24" s="31">
        <v>150</v>
      </c>
      <c r="K24" s="32">
        <v>16480638</v>
      </c>
      <c r="L24" s="32">
        <v>13711719.109999999</v>
      </c>
      <c r="M24" s="32">
        <v>12818459.380000001</v>
      </c>
    </row>
    <row r="25" spans="1:13" ht="43.5" customHeight="1">
      <c r="A25" s="11" t="s">
        <v>64</v>
      </c>
      <c r="B25" s="8"/>
      <c r="C25" s="9"/>
      <c r="D25" s="9" t="s">
        <v>27</v>
      </c>
      <c r="E25" s="9" t="s">
        <v>20</v>
      </c>
      <c r="F25" s="9">
        <v>25</v>
      </c>
      <c r="G25" s="9">
        <v>519</v>
      </c>
      <c r="H25" s="9" t="s">
        <v>24</v>
      </c>
      <c r="I25" s="9" t="s">
        <v>22</v>
      </c>
      <c r="J25" s="10">
        <v>150</v>
      </c>
      <c r="K25" s="13">
        <f>+K26</f>
        <v>382134.2</v>
      </c>
      <c r="L25" s="13"/>
      <c r="M25" s="13"/>
    </row>
    <row r="26" spans="1:13" ht="61.5" customHeight="1">
      <c r="A26" s="11" t="s">
        <v>65</v>
      </c>
      <c r="B26" s="8"/>
      <c r="C26" s="9"/>
      <c r="D26" s="9" t="s">
        <v>27</v>
      </c>
      <c r="E26" s="9" t="s">
        <v>20</v>
      </c>
      <c r="F26" s="9">
        <v>25</v>
      </c>
      <c r="G26" s="9">
        <v>519</v>
      </c>
      <c r="H26" s="9" t="s">
        <v>23</v>
      </c>
      <c r="I26" s="9" t="s">
        <v>22</v>
      </c>
      <c r="J26" s="10">
        <v>150</v>
      </c>
      <c r="K26" s="13">
        <f>224719.1+157415.1</f>
        <v>382134.2</v>
      </c>
      <c r="L26" s="13"/>
      <c r="M26" s="13"/>
    </row>
    <row r="27" spans="1:13" ht="61.5" customHeight="1">
      <c r="A27" s="33" t="s">
        <v>84</v>
      </c>
      <c r="B27" s="34"/>
      <c r="C27" s="35"/>
      <c r="D27" s="35" t="s">
        <v>27</v>
      </c>
      <c r="E27" s="35" t="s">
        <v>20</v>
      </c>
      <c r="F27" s="35">
        <v>25</v>
      </c>
      <c r="G27" s="35">
        <v>750</v>
      </c>
      <c r="H27" s="35" t="s">
        <v>24</v>
      </c>
      <c r="I27" s="35" t="s">
        <v>22</v>
      </c>
      <c r="J27" s="31">
        <v>150</v>
      </c>
      <c r="K27" s="32">
        <f>+K28</f>
        <v>0</v>
      </c>
      <c r="L27" s="32">
        <f>+L28</f>
        <v>134180909.09999999</v>
      </c>
      <c r="M27" s="32">
        <f>+M28</f>
        <v>0</v>
      </c>
    </row>
    <row r="28" spans="1:13" ht="85.5" customHeight="1">
      <c r="A28" s="33" t="s">
        <v>85</v>
      </c>
      <c r="B28" s="34"/>
      <c r="C28" s="35"/>
      <c r="D28" s="35" t="s">
        <v>27</v>
      </c>
      <c r="E28" s="35" t="s">
        <v>20</v>
      </c>
      <c r="F28" s="35">
        <v>25</v>
      </c>
      <c r="G28" s="35">
        <v>750</v>
      </c>
      <c r="H28" s="35" t="s">
        <v>23</v>
      </c>
      <c r="I28" s="35" t="s">
        <v>22</v>
      </c>
      <c r="J28" s="31">
        <v>150</v>
      </c>
      <c r="K28" s="32">
        <v>0</v>
      </c>
      <c r="L28" s="32">
        <v>134180909.09999999</v>
      </c>
      <c r="M28" s="32"/>
    </row>
    <row r="29" spans="1:13" ht="33.75" customHeight="1">
      <c r="A29" s="11" t="s">
        <v>55</v>
      </c>
      <c r="B29" s="8" t="s">
        <v>56</v>
      </c>
      <c r="C29" s="9" t="s">
        <v>19</v>
      </c>
      <c r="D29" s="9" t="s">
        <v>27</v>
      </c>
      <c r="E29" s="9" t="s">
        <v>20</v>
      </c>
      <c r="F29" s="9">
        <v>29</v>
      </c>
      <c r="G29" s="9" t="s">
        <v>57</v>
      </c>
      <c r="H29" s="9" t="s">
        <v>24</v>
      </c>
      <c r="I29" s="9" t="s">
        <v>22</v>
      </c>
      <c r="J29" s="10">
        <v>150</v>
      </c>
      <c r="K29" s="13">
        <f>+K30</f>
        <v>100332789.08</v>
      </c>
      <c r="L29" s="13">
        <f>+L30</f>
        <v>100566999</v>
      </c>
      <c r="M29" s="13">
        <f>+M30</f>
        <v>78746097.349999994</v>
      </c>
    </row>
    <row r="30" spans="1:13" ht="46.5" customHeight="1">
      <c r="A30" s="14" t="s">
        <v>58</v>
      </c>
      <c r="B30" s="8" t="s">
        <v>59</v>
      </c>
      <c r="C30" s="9" t="s">
        <v>19</v>
      </c>
      <c r="D30" s="9" t="s">
        <v>27</v>
      </c>
      <c r="E30" s="9" t="s">
        <v>20</v>
      </c>
      <c r="F30" s="9">
        <v>29</v>
      </c>
      <c r="G30" s="9" t="s">
        <v>57</v>
      </c>
      <c r="H30" s="9" t="s">
        <v>23</v>
      </c>
      <c r="I30" s="9" t="s">
        <v>22</v>
      </c>
      <c r="J30" s="10">
        <v>150</v>
      </c>
      <c r="K30" s="13">
        <f>39192082+57374917+2462858.86+100000+1202931.22</f>
        <v>100332789.08</v>
      </c>
      <c r="L30" s="13">
        <f>57374917+39192082+4000000</f>
        <v>100566999</v>
      </c>
      <c r="M30" s="13">
        <f>57374917+4000000+662500+16708680.35</f>
        <v>78746097.349999994</v>
      </c>
    </row>
    <row r="31" spans="1:13" ht="42.75" customHeight="1">
      <c r="A31" s="7" t="s">
        <v>44</v>
      </c>
      <c r="B31" s="8" t="s">
        <v>14</v>
      </c>
      <c r="C31" s="9" t="s">
        <v>19</v>
      </c>
      <c r="D31" s="9" t="s">
        <v>27</v>
      </c>
      <c r="E31" s="9" t="s">
        <v>20</v>
      </c>
      <c r="F31" s="9">
        <v>30</v>
      </c>
      <c r="G31" s="9" t="s">
        <v>19</v>
      </c>
      <c r="H31" s="9" t="s">
        <v>24</v>
      </c>
      <c r="I31" s="9" t="s">
        <v>22</v>
      </c>
      <c r="J31" s="10">
        <v>150</v>
      </c>
      <c r="K31" s="13">
        <f>+K32+K34+K36+K38</f>
        <v>526815098.56</v>
      </c>
      <c r="L31" s="13">
        <f>+L32+L34+L36+L38</f>
        <v>518415143.29000002</v>
      </c>
      <c r="M31" s="13">
        <f>+M32+M34+M36+M38</f>
        <v>518809973.87</v>
      </c>
    </row>
    <row r="32" spans="1:13" ht="54.75" customHeight="1">
      <c r="A32" s="7" t="s">
        <v>71</v>
      </c>
      <c r="B32" s="8" t="s">
        <v>15</v>
      </c>
      <c r="C32" s="9" t="s">
        <v>19</v>
      </c>
      <c r="D32" s="9" t="s">
        <v>27</v>
      </c>
      <c r="E32" s="9" t="s">
        <v>20</v>
      </c>
      <c r="F32" s="9">
        <v>30</v>
      </c>
      <c r="G32" s="9" t="s">
        <v>29</v>
      </c>
      <c r="H32" s="9" t="s">
        <v>24</v>
      </c>
      <c r="I32" s="9" t="s">
        <v>22</v>
      </c>
      <c r="J32" s="10">
        <v>150</v>
      </c>
      <c r="K32" s="13">
        <f>+K33</f>
        <v>511236833.24000001</v>
      </c>
      <c r="L32" s="13">
        <f>+L33</f>
        <v>502664621.97000003</v>
      </c>
      <c r="M32" s="13">
        <f>+M33</f>
        <v>503129498.23000002</v>
      </c>
    </row>
    <row r="33" spans="1:13" ht="76.5" customHeight="1">
      <c r="A33" s="7" t="s">
        <v>72</v>
      </c>
      <c r="B33" s="8" t="s">
        <v>5</v>
      </c>
      <c r="C33" s="9" t="s">
        <v>19</v>
      </c>
      <c r="D33" s="9" t="s">
        <v>27</v>
      </c>
      <c r="E33" s="9" t="s">
        <v>20</v>
      </c>
      <c r="F33" s="9">
        <v>30</v>
      </c>
      <c r="G33" s="9" t="s">
        <v>29</v>
      </c>
      <c r="H33" s="9" t="s">
        <v>23</v>
      </c>
      <c r="I33" s="9" t="s">
        <v>22</v>
      </c>
      <c r="J33" s="10">
        <v>150</v>
      </c>
      <c r="K33" s="13">
        <v>511236833.24000001</v>
      </c>
      <c r="L33" s="13">
        <v>502664621.97000003</v>
      </c>
      <c r="M33" s="13">
        <v>503129498.23000002</v>
      </c>
    </row>
    <row r="34" spans="1:13" ht="116.25" customHeight="1">
      <c r="A34" s="7" t="s">
        <v>79</v>
      </c>
      <c r="B34" s="8" t="s">
        <v>16</v>
      </c>
      <c r="C34" s="9" t="s">
        <v>19</v>
      </c>
      <c r="D34" s="9" t="s">
        <v>27</v>
      </c>
      <c r="E34" s="9" t="s">
        <v>20</v>
      </c>
      <c r="F34" s="9">
        <v>30</v>
      </c>
      <c r="G34" s="9" t="s">
        <v>30</v>
      </c>
      <c r="H34" s="9" t="s">
        <v>24</v>
      </c>
      <c r="I34" s="9" t="s">
        <v>22</v>
      </c>
      <c r="J34" s="10">
        <v>150</v>
      </c>
      <c r="K34" s="13">
        <f>+K35</f>
        <v>14412762</v>
      </c>
      <c r="L34" s="13">
        <f>+L35</f>
        <v>14412762</v>
      </c>
      <c r="M34" s="13">
        <f>+M35</f>
        <v>14412762</v>
      </c>
    </row>
    <row r="35" spans="1:13" ht="136.5" customHeight="1">
      <c r="A35" s="1" t="s">
        <v>80</v>
      </c>
      <c r="B35" s="8" t="s">
        <v>6</v>
      </c>
      <c r="C35" s="9" t="s">
        <v>19</v>
      </c>
      <c r="D35" s="9" t="s">
        <v>27</v>
      </c>
      <c r="E35" s="9" t="s">
        <v>20</v>
      </c>
      <c r="F35" s="9">
        <v>30</v>
      </c>
      <c r="G35" s="9" t="s">
        <v>30</v>
      </c>
      <c r="H35" s="9" t="s">
        <v>23</v>
      </c>
      <c r="I35" s="9" t="s">
        <v>22</v>
      </c>
      <c r="J35" s="10">
        <v>150</v>
      </c>
      <c r="K35" s="13">
        <v>14412762</v>
      </c>
      <c r="L35" s="13">
        <v>14412762</v>
      </c>
      <c r="M35" s="13">
        <v>14412762</v>
      </c>
    </row>
    <row r="36" spans="1:13" ht="140.25" customHeight="1">
      <c r="A36" s="11" t="s">
        <v>49</v>
      </c>
      <c r="B36" s="8" t="s">
        <v>17</v>
      </c>
      <c r="C36" s="9" t="s">
        <v>19</v>
      </c>
      <c r="D36" s="9" t="s">
        <v>27</v>
      </c>
      <c r="E36" s="9" t="s">
        <v>20</v>
      </c>
      <c r="F36" s="9">
        <v>30</v>
      </c>
      <c r="G36" s="9" t="s">
        <v>31</v>
      </c>
      <c r="H36" s="9" t="s">
        <v>24</v>
      </c>
      <c r="I36" s="9" t="s">
        <v>22</v>
      </c>
      <c r="J36" s="10">
        <v>150</v>
      </c>
      <c r="K36" s="13">
        <f>+K37</f>
        <v>1165041</v>
      </c>
      <c r="L36" s="13">
        <f>+L37</f>
        <v>1218369</v>
      </c>
      <c r="M36" s="13">
        <f>+M37</f>
        <v>1267245</v>
      </c>
    </row>
    <row r="37" spans="1:13" ht="154.5" customHeight="1">
      <c r="A37" s="11" t="s">
        <v>46</v>
      </c>
      <c r="B37" s="8" t="s">
        <v>4</v>
      </c>
      <c r="C37" s="9" t="s">
        <v>19</v>
      </c>
      <c r="D37" s="9" t="s">
        <v>27</v>
      </c>
      <c r="E37" s="9" t="s">
        <v>20</v>
      </c>
      <c r="F37" s="9">
        <v>30</v>
      </c>
      <c r="G37" s="9" t="s">
        <v>31</v>
      </c>
      <c r="H37" s="9" t="s">
        <v>23</v>
      </c>
      <c r="I37" s="9" t="s">
        <v>22</v>
      </c>
      <c r="J37" s="10">
        <v>150</v>
      </c>
      <c r="K37" s="13">
        <v>1165041</v>
      </c>
      <c r="L37" s="13">
        <v>1218369</v>
      </c>
      <c r="M37" s="13">
        <v>1267245</v>
      </c>
    </row>
    <row r="38" spans="1:13" ht="118.5" customHeight="1">
      <c r="A38" s="11" t="s">
        <v>81</v>
      </c>
      <c r="B38" s="8"/>
      <c r="C38" s="9"/>
      <c r="D38" s="9" t="s">
        <v>27</v>
      </c>
      <c r="E38" s="9" t="s">
        <v>20</v>
      </c>
      <c r="F38" s="9">
        <v>35</v>
      </c>
      <c r="G38" s="9">
        <v>120</v>
      </c>
      <c r="H38" s="9" t="s">
        <v>24</v>
      </c>
      <c r="I38" s="9" t="s">
        <v>22</v>
      </c>
      <c r="J38" s="10">
        <v>150</v>
      </c>
      <c r="K38" s="13">
        <f>+K39</f>
        <v>462.32</v>
      </c>
      <c r="L38" s="13">
        <f>+L39</f>
        <v>119390.32</v>
      </c>
      <c r="M38" s="13">
        <f>+M39</f>
        <v>468.64</v>
      </c>
    </row>
    <row r="39" spans="1:13" ht="118.5" customHeight="1">
      <c r="A39" s="11" t="s">
        <v>82</v>
      </c>
      <c r="B39" s="8"/>
      <c r="C39" s="9"/>
      <c r="D39" s="9" t="s">
        <v>27</v>
      </c>
      <c r="E39" s="9" t="s">
        <v>20</v>
      </c>
      <c r="F39" s="9">
        <v>35</v>
      </c>
      <c r="G39" s="9">
        <v>120</v>
      </c>
      <c r="H39" s="9" t="s">
        <v>23</v>
      </c>
      <c r="I39" s="9" t="s">
        <v>22</v>
      </c>
      <c r="J39" s="10">
        <v>150</v>
      </c>
      <c r="K39" s="13">
        <v>462.32</v>
      </c>
      <c r="L39" s="13">
        <v>119390.32</v>
      </c>
      <c r="M39" s="13">
        <v>468.64</v>
      </c>
    </row>
    <row r="40" spans="1:13" ht="24" customHeight="1">
      <c r="A40" s="11" t="s">
        <v>9</v>
      </c>
      <c r="B40" s="8" t="s">
        <v>18</v>
      </c>
      <c r="C40" s="9" t="s">
        <v>19</v>
      </c>
      <c r="D40" s="9" t="s">
        <v>27</v>
      </c>
      <c r="E40" s="9" t="s">
        <v>20</v>
      </c>
      <c r="F40" s="9">
        <v>40</v>
      </c>
      <c r="G40" s="9" t="s">
        <v>19</v>
      </c>
      <c r="H40" s="9" t="s">
        <v>24</v>
      </c>
      <c r="I40" s="9" t="s">
        <v>22</v>
      </c>
      <c r="J40" s="10">
        <v>150</v>
      </c>
      <c r="K40" s="13">
        <f>+K41+K43+K45</f>
        <v>53739078</v>
      </c>
      <c r="L40" s="13">
        <f t="shared" ref="L40:M40" si="3">+L41+L43+L45</f>
        <v>46715760</v>
      </c>
      <c r="M40" s="13">
        <f t="shared" si="3"/>
        <v>46715760</v>
      </c>
    </row>
    <row r="41" spans="1:13" ht="117" customHeight="1">
      <c r="A41" s="15" t="s">
        <v>87</v>
      </c>
      <c r="B41" s="16"/>
      <c r="C41" s="17" t="s">
        <v>19</v>
      </c>
      <c r="D41" s="17" t="s">
        <v>27</v>
      </c>
      <c r="E41" s="17" t="s">
        <v>20</v>
      </c>
      <c r="F41" s="17">
        <v>40</v>
      </c>
      <c r="G41" s="18" t="s">
        <v>25</v>
      </c>
      <c r="H41" s="17" t="s">
        <v>24</v>
      </c>
      <c r="I41" s="17" t="s">
        <v>22</v>
      </c>
      <c r="J41" s="19">
        <v>150</v>
      </c>
      <c r="K41" s="26">
        <f t="shared" ref="K41:M41" si="4">+K42</f>
        <v>7023318</v>
      </c>
      <c r="L41" s="20">
        <f t="shared" si="4"/>
        <v>0</v>
      </c>
      <c r="M41" s="20">
        <f t="shared" si="4"/>
        <v>0</v>
      </c>
    </row>
    <row r="42" spans="1:13" ht="121.5" customHeight="1">
      <c r="A42" s="11" t="s">
        <v>90</v>
      </c>
      <c r="B42" s="23"/>
      <c r="C42" s="21"/>
      <c r="D42" s="21" t="s">
        <v>27</v>
      </c>
      <c r="E42" s="21" t="s">
        <v>20</v>
      </c>
      <c r="F42" s="21">
        <v>40</v>
      </c>
      <c r="G42" s="22" t="s">
        <v>25</v>
      </c>
      <c r="H42" s="21" t="s">
        <v>23</v>
      </c>
      <c r="I42" s="21" t="s">
        <v>22</v>
      </c>
      <c r="J42" s="21">
        <v>150</v>
      </c>
      <c r="K42" s="13">
        <v>7023318</v>
      </c>
      <c r="L42" s="3"/>
      <c r="M42" s="3"/>
    </row>
    <row r="43" spans="1:13" ht="260.5" customHeight="1">
      <c r="A43" s="40" t="s">
        <v>88</v>
      </c>
      <c r="B43" s="41"/>
      <c r="C43" s="42" t="s">
        <v>19</v>
      </c>
      <c r="D43" s="42" t="s">
        <v>27</v>
      </c>
      <c r="E43" s="42" t="s">
        <v>20</v>
      </c>
      <c r="F43" s="42">
        <v>45</v>
      </c>
      <c r="G43" s="43" t="s">
        <v>26</v>
      </c>
      <c r="H43" s="42" t="s">
        <v>24</v>
      </c>
      <c r="I43" s="42" t="s">
        <v>22</v>
      </c>
      <c r="J43" s="44">
        <v>150</v>
      </c>
      <c r="K43" s="45">
        <f>+K44</f>
        <v>1617084</v>
      </c>
      <c r="L43" s="45">
        <f t="shared" ref="L43:M43" si="5">+L44</f>
        <v>1617084</v>
      </c>
      <c r="M43" s="45">
        <f t="shared" si="5"/>
        <v>1617084</v>
      </c>
    </row>
    <row r="44" spans="1:13" ht="279" customHeight="1">
      <c r="A44" s="33" t="s">
        <v>89</v>
      </c>
      <c r="B44" s="46"/>
      <c r="C44" s="38"/>
      <c r="D44" s="38" t="s">
        <v>27</v>
      </c>
      <c r="E44" s="38" t="s">
        <v>20</v>
      </c>
      <c r="F44" s="38">
        <v>45</v>
      </c>
      <c r="G44" s="39" t="s">
        <v>26</v>
      </c>
      <c r="H44" s="38" t="s">
        <v>23</v>
      </c>
      <c r="I44" s="38" t="s">
        <v>22</v>
      </c>
      <c r="J44" s="38">
        <v>150</v>
      </c>
      <c r="K44" s="45">
        <v>1617084</v>
      </c>
      <c r="L44" s="45">
        <v>1617084</v>
      </c>
      <c r="M44" s="45">
        <v>1617084</v>
      </c>
    </row>
    <row r="45" spans="1:13" ht="209.5" customHeight="1">
      <c r="A45" s="40" t="s">
        <v>66</v>
      </c>
      <c r="B45" s="41"/>
      <c r="C45" s="42" t="s">
        <v>19</v>
      </c>
      <c r="D45" s="42" t="s">
        <v>27</v>
      </c>
      <c r="E45" s="42" t="s">
        <v>20</v>
      </c>
      <c r="F45" s="42">
        <v>45</v>
      </c>
      <c r="G45" s="43" t="s">
        <v>67</v>
      </c>
      <c r="H45" s="42" t="s">
        <v>24</v>
      </c>
      <c r="I45" s="42" t="s">
        <v>22</v>
      </c>
      <c r="J45" s="44">
        <v>150</v>
      </c>
      <c r="K45" s="45">
        <f>+K46</f>
        <v>45098676</v>
      </c>
      <c r="L45" s="47">
        <f>+L46</f>
        <v>45098676</v>
      </c>
      <c r="M45" s="47">
        <f>+M46</f>
        <v>45098676</v>
      </c>
    </row>
    <row r="46" spans="1:13" ht="231.5" customHeight="1">
      <c r="A46" s="33" t="s">
        <v>68</v>
      </c>
      <c r="B46" s="46"/>
      <c r="C46" s="38"/>
      <c r="D46" s="38" t="s">
        <v>27</v>
      </c>
      <c r="E46" s="38" t="s">
        <v>20</v>
      </c>
      <c r="F46" s="38">
        <v>45</v>
      </c>
      <c r="G46" s="39" t="s">
        <v>67</v>
      </c>
      <c r="H46" s="38" t="s">
        <v>23</v>
      </c>
      <c r="I46" s="38" t="s">
        <v>22</v>
      </c>
      <c r="J46" s="38">
        <v>150</v>
      </c>
      <c r="K46" s="32">
        <v>45098676</v>
      </c>
      <c r="L46" s="32">
        <v>45098676</v>
      </c>
      <c r="M46" s="32">
        <v>45098676</v>
      </c>
    </row>
    <row r="47" spans="1:13" ht="36">
      <c r="A47" s="27" t="s">
        <v>74</v>
      </c>
      <c r="D47" s="29" t="s">
        <v>27</v>
      </c>
      <c r="E47" s="30" t="s">
        <v>32</v>
      </c>
      <c r="F47" s="30" t="s">
        <v>24</v>
      </c>
      <c r="G47" s="30" t="s">
        <v>19</v>
      </c>
      <c r="H47" s="30" t="s">
        <v>24</v>
      </c>
      <c r="I47" s="30" t="s">
        <v>22</v>
      </c>
      <c r="J47" s="30" t="s">
        <v>19</v>
      </c>
      <c r="K47" s="28">
        <f>+K48</f>
        <v>384958</v>
      </c>
      <c r="L47" s="28">
        <f t="shared" ref="L47:M48" si="6">+L48</f>
        <v>0</v>
      </c>
      <c r="M47" s="28">
        <f t="shared" si="6"/>
        <v>0</v>
      </c>
    </row>
    <row r="48" spans="1:13" ht="60.75" customHeight="1">
      <c r="A48" s="27" t="s">
        <v>78</v>
      </c>
      <c r="D48" s="29" t="s">
        <v>27</v>
      </c>
      <c r="E48" s="30" t="s">
        <v>32</v>
      </c>
      <c r="F48" s="30" t="s">
        <v>23</v>
      </c>
      <c r="G48" s="30" t="s">
        <v>19</v>
      </c>
      <c r="H48" s="30" t="s">
        <v>23</v>
      </c>
      <c r="I48" s="30" t="s">
        <v>22</v>
      </c>
      <c r="J48" s="30" t="s">
        <v>45</v>
      </c>
      <c r="K48" s="28">
        <f>+K49</f>
        <v>384958</v>
      </c>
      <c r="L48" s="28">
        <f t="shared" si="6"/>
        <v>0</v>
      </c>
      <c r="M48" s="28">
        <f t="shared" si="6"/>
        <v>0</v>
      </c>
    </row>
    <row r="49" spans="1:13" ht="72">
      <c r="A49" s="27" t="s">
        <v>73</v>
      </c>
      <c r="D49" s="29" t="s">
        <v>27</v>
      </c>
      <c r="E49" s="30" t="s">
        <v>32</v>
      </c>
      <c r="F49" s="30" t="s">
        <v>23</v>
      </c>
      <c r="G49" s="30" t="s">
        <v>21</v>
      </c>
      <c r="H49" s="30" t="s">
        <v>23</v>
      </c>
      <c r="I49" s="30" t="s">
        <v>22</v>
      </c>
      <c r="J49" s="30" t="s">
        <v>45</v>
      </c>
      <c r="K49" s="28">
        <v>384958</v>
      </c>
      <c r="L49" s="28">
        <v>0</v>
      </c>
      <c r="M49" s="28">
        <v>0</v>
      </c>
    </row>
  </sheetData>
  <sheetProtection formatCells="0" formatColumns="0" formatRows="0" deleteColumns="0" deleteRows="0"/>
  <protectedRanges>
    <protectedRange sqref="C40:C42 C15:C19 C31:C33" name="krista_tf_10_0_0_1_3"/>
    <protectedRange sqref="D40:D42 D15:D19 D31:D33" name="krista_tf_11_0_0_1_3"/>
    <protectedRange sqref="E40:E42 E15:E19 E31:E33" name="krista_tf_12_0_0_1_3"/>
    <protectedRange sqref="F40:F42 F15:F19 F31:F33" name="krista_tf_13_0_0_1_3"/>
    <protectedRange sqref="G40:G42 G15:G19 G31:G33" name="krista_tf_14_0_0_1_3"/>
    <protectedRange sqref="H15:H19 H40:H42 H38 H31:H33" name="krista_tf_15_0_0_1_3"/>
    <protectedRange sqref="I15:I16 I40:I41 I42:J42 I17:J19 I31:J33" name="krista_tf_16_0_0_1_3"/>
    <protectedRange sqref="C34:C39" name="krista_tf_10_0_0_1_1_1"/>
    <protectedRange sqref="D34:D39" name="krista_tf_11_0_0_1_1_1"/>
    <protectedRange sqref="E34:E39" name="krista_tf_12_0_0_1_1_1"/>
    <protectedRange sqref="F34:F39" name="krista_tf_13_0_0_1_1_1"/>
    <protectedRange sqref="G34:G39" name="krista_tf_14_0_0_1_1_1"/>
    <protectedRange sqref="H34:H37 H39" name="krista_tf_15_0_0_1_1_1"/>
    <protectedRange sqref="J40:J41 I34:J39" name="krista_tf_16_0_0_1_1_1"/>
    <protectedRange sqref="C20" name="krista_tf_10_0_0_1_3_1_1"/>
    <protectedRange sqref="D20" name="krista_tf_11_0_0_1_3_1_1"/>
    <protectedRange sqref="E20" name="krista_tf_12_0_0_1_3_1_1"/>
    <protectedRange sqref="F20" name="krista_tf_13_0_0_1_3_1_1"/>
    <protectedRange sqref="G20" name="krista_tf_14_0_0_1_3_1_1"/>
    <protectedRange sqref="H20" name="krista_tf_15_0_0_1_3_1_1"/>
    <protectedRange sqref="I20:J20" name="krista_tf_16_0_0_1_3_1_1"/>
    <protectedRange sqref="C25:C26" name="krista_tf_10_0_0_1_3_1_1_1"/>
    <protectedRange sqref="D25:D26" name="krista_tf_11_0_0_1_3_1_1_1"/>
    <protectedRange sqref="E25:E26" name="krista_tf_12_0_0_1_3_1_1_1"/>
    <protectedRange sqref="F25:F26" name="krista_tf_13_0_0_1_3_1_1_1"/>
    <protectedRange sqref="G25:G26" name="krista_tf_14_0_0_1_3_1_1_1"/>
    <protectedRange sqref="H25" name="krista_tf_15_0_0_1_3_1_1_1"/>
    <protectedRange sqref="I25:J26" name="krista_tf_16_0_0_1_3_1_1_1"/>
    <protectedRange sqref="H26" name="krista_tf_15_0_0_1_3_3_1"/>
    <protectedRange sqref="C29:C30" name="krista_tf_10_0_0_1_3_3_1"/>
    <protectedRange sqref="D29:D30" name="krista_tf_11_0_0_1_3_3_1"/>
    <protectedRange sqref="E29:E30" name="krista_tf_12_0_0_1_3_3_1"/>
    <protectedRange sqref="F29:F30" name="krista_tf_13_0_0_1_3_3_1"/>
    <protectedRange sqref="G29:G30" name="krista_tf_14_0_0_1_3_3_1"/>
    <protectedRange sqref="H29:H30" name="krista_tf_15_0_0_1_3_3_1_1"/>
    <protectedRange sqref="I29:J30" name="krista_tf_16_0_0_1_3_3_1"/>
    <protectedRange sqref="C27:C28" name="krista_tf_10_0_0_1_3_1_1_1_1"/>
    <protectedRange sqref="D27:D28" name="krista_tf_11_0_0_1_3_1_1_1_1"/>
    <protectedRange sqref="E27:E28" name="krista_tf_12_0_0_1_3_1_1_1_1"/>
    <protectedRange sqref="F27:F28" name="krista_tf_13_0_0_1_3_1_1_1_1"/>
    <protectedRange sqref="G27:G28" name="krista_tf_14_0_0_1_3_1_1_1_1"/>
    <protectedRange sqref="H27" name="krista_tf_15_0_0_1_3_1_1_1_1"/>
    <protectedRange sqref="I27:J28" name="krista_tf_16_0_0_1_3_1_1_1_1"/>
    <protectedRange sqref="H28" name="krista_tf_15_0_0_1_3_3_1_2"/>
    <protectedRange sqref="C21:C22" name="krista_tf_10_0_0_1_3_1_1_2"/>
    <protectedRange sqref="D21:D22" name="krista_tf_11_0_0_1_3_1_1_2"/>
    <protectedRange sqref="E21:E22" name="krista_tf_12_0_0_1_3_1_1_2"/>
    <protectedRange sqref="F21:F22" name="krista_tf_13_0_0_1_3_1_1_2"/>
    <protectedRange sqref="G21:G22" name="krista_tf_14_0_0_1_3_1_1_2"/>
    <protectedRange sqref="H21" name="krista_tf_15_0_0_1_3_1_1_2"/>
    <protectedRange sqref="I21:J22" name="krista_tf_16_0_0_1_3_1_1_2"/>
    <protectedRange sqref="H22" name="krista_tf_15_0_0_1_3_3_1_2_1"/>
    <protectedRange sqref="C23:C24" name="krista_tf_10_0_0_1_3_1_1_2_1"/>
    <protectedRange sqref="D23:D24" name="krista_tf_11_0_0_1_3_1_1_2_1"/>
    <protectedRange sqref="E23:E24" name="krista_tf_12_0_0_1_3_1_1_2_1"/>
    <protectedRange sqref="F23:F24" name="krista_tf_13_0_0_1_3_1_1_2_1"/>
    <protectedRange sqref="G23:G24" name="krista_tf_14_0_0_1_3_1_1_2_1"/>
    <protectedRange sqref="H23" name="krista_tf_15_0_0_1_3_1_1_2_1"/>
    <protectedRange sqref="I23:J24" name="krista_tf_16_0_0_1_3_1_1_2_1"/>
    <protectedRange sqref="H24" name="krista_tf_15_0_0_1_3_3_1_2_2"/>
    <protectedRange sqref="C43:C44" name="krista_tf_10_0_0_1_3_1"/>
    <protectedRange sqref="D43:D44" name="krista_tf_11_0_0_1_3_1"/>
    <protectedRange sqref="E43:E44" name="krista_tf_12_0_0_1_3_1"/>
    <protectedRange sqref="F43:F44" name="krista_tf_13_0_0_1_3_1"/>
    <protectedRange sqref="G43:G44" name="krista_tf_14_0_0_1_3_1"/>
    <protectedRange sqref="H43:H44" name="krista_tf_15_0_0_1_3_1"/>
    <protectedRange sqref="I43 I44:J44" name="krista_tf_16_0_0_1_3_1"/>
    <protectedRange sqref="J43" name="krista_tf_16_0_0_1_1_1_1"/>
    <protectedRange sqref="C45:C46" name="krista_tf_10_0_0_1_3_1_2"/>
    <protectedRange sqref="D45:D46" name="krista_tf_11_0_0_1_3_1_2"/>
    <protectedRange sqref="E45:E46" name="krista_tf_12_0_0_1_3_1_2"/>
    <protectedRange sqref="F45:F46" name="krista_tf_13_0_0_1_3_1_2"/>
    <protectedRange sqref="G45:G46" name="krista_tf_14_0_0_1_3_1_2"/>
    <protectedRange sqref="H45:H46" name="krista_tf_15_0_0_1_3_1_2"/>
    <protectedRange sqref="I45 I46:J46" name="krista_tf_16_0_0_1_3_1_2"/>
    <protectedRange sqref="J45" name="krista_tf_16_0_0_1_1_1_1_1"/>
  </protectedRanges>
  <mergeCells count="15">
    <mergeCell ref="A9:M9"/>
    <mergeCell ref="A2:M2"/>
    <mergeCell ref="A4:M4"/>
    <mergeCell ref="A5:M5"/>
    <mergeCell ref="A6:M6"/>
    <mergeCell ref="A7:M7"/>
    <mergeCell ref="A11:A13"/>
    <mergeCell ref="C11:J11"/>
    <mergeCell ref="K11:M11"/>
    <mergeCell ref="C12:C13"/>
    <mergeCell ref="D12:H12"/>
    <mergeCell ref="I12:J12"/>
    <mergeCell ref="K12:K13"/>
    <mergeCell ref="L12:L13"/>
    <mergeCell ref="M12:M13"/>
  </mergeCells>
  <pageMargins left="0.19685039370078741" right="0.19685039370078741" top="0.94488188976377963" bottom="0.35433070866141736" header="0.51181102362204722" footer="0.23622047244094491"/>
  <pageSetup paperSize="9" scale="91" fitToHeight="0" orientation="landscape" r:id="rId1"/>
  <headerFooter alignWithMargins="0"/>
  <rowBreaks count="2" manualBreakCount="2">
    <brk id="39" max="12" man="1"/>
    <brk id="4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прил2   (2)</vt:lpstr>
      <vt:lpstr>'прил2   (2)'!Заголовки_для_печати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2025-02-27T10:51:19Z</cp:lastPrinted>
  <dcterms:created xsi:type="dcterms:W3CDTF">2010-10-28T03:57:01Z</dcterms:created>
  <dcterms:modified xsi:type="dcterms:W3CDTF">2025-02-27T10:51:21Z</dcterms:modified>
</cp:coreProperties>
</file>