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20" windowHeight="11020"/>
  </bookViews>
  <sheets>
    <sheet name="2022" sheetId="6" r:id="rId1"/>
  </sheets>
  <definedNames>
    <definedName name="_xlnm.Print_Titles" localSheetId="0">'2022'!$7:$7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6"/>
  <c r="G33"/>
  <c r="G34"/>
  <c r="J12"/>
  <c r="J13"/>
  <c r="J35"/>
  <c r="J18"/>
  <c r="G32" l="1"/>
  <c r="J31"/>
  <c r="J32"/>
  <c r="J33"/>
  <c r="G29"/>
  <c r="G31"/>
  <c r="J30"/>
  <c r="J29"/>
  <c r="J28"/>
  <c r="J27"/>
  <c r="J26"/>
  <c r="J25"/>
  <c r="J24"/>
  <c r="J23"/>
  <c r="J22"/>
  <c r="J21"/>
  <c r="G28"/>
  <c r="G27"/>
  <c r="G24"/>
  <c r="G23"/>
  <c r="G22"/>
  <c r="G21"/>
  <c r="G35" s="1"/>
  <c r="J17"/>
  <c r="J15"/>
  <c r="G17"/>
  <c r="G15"/>
  <c r="J11"/>
  <c r="G18" l="1"/>
  <c r="J36"/>
  <c r="G36" l="1"/>
  <c r="K37" s="1"/>
  <c r="K38" s="1"/>
</calcChain>
</file>

<file path=xl/sharedStrings.xml><?xml version="1.0" encoding="utf-8"?>
<sst xmlns="http://schemas.openxmlformats.org/spreadsheetml/2006/main" count="110" uniqueCount="69">
  <si>
    <t>№ п\п</t>
  </si>
  <si>
    <t xml:space="preserve">Наименование </t>
  </si>
  <si>
    <t>Единица измерения</t>
  </si>
  <si>
    <t>Значение</t>
  </si>
  <si>
    <t>%</t>
  </si>
  <si>
    <t>Факт</t>
  </si>
  <si>
    <t>План</t>
  </si>
  <si>
    <t>Эффективность реализации мероприятия по целевым индикаторам / степень достижения значения целевого индикатора (процентов)</t>
  </si>
  <si>
    <t>Объем финансирования мероприятия, рублей</t>
  </si>
  <si>
    <t>Уровень финансового обеспечения мероприятия (справочно) / оценка качества кассового исполнения (процентов)</t>
  </si>
  <si>
    <t>Эффективность реализации подпрограммы муниципальной программы (далее - подпрограмма) муниципальной программы (процентов)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</si>
  <si>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</si>
  <si>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Оценка качества кассового исполнения ОМ</t>
  </si>
  <si>
    <t>Оценка качества кассового исполнения подпрограммы № 1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</si>
  <si>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</si>
  <si>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Мероприятия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</si>
  <si>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1. Расчет эффективности реализации муниципальной программы по целевым индикаторам реализации мероприятий и качеству кассового исполнения муниципальной программы</t>
  </si>
  <si>
    <t xml:space="preserve">Подпрограмма "Повышение эффективности управления муниципальными финансами, развитие межбюджетных отношений в Москаленском 
муниципальном районе Омской области"
</t>
  </si>
  <si>
    <t>Мероприятие 1. "Поддержание оптимального объема муниципального долга Москаленского муниципального района Омской области"</t>
  </si>
  <si>
    <t>Количество работников Комитета финансов прошедших обучение по дополнительным профессиональным программам</t>
  </si>
  <si>
    <t>Отношение расходов на обслуживание муниципального долга Москаленского муниципального района Омской области к объему муниципального долга Москаленского муниципального района Омской области</t>
  </si>
  <si>
    <t>человек</t>
  </si>
  <si>
    <t>Наличие разработанных и утвержденных нормативных правовых актов, методических рекомендаций по вопросам осуществления муниципального финансового контроля</t>
  </si>
  <si>
    <t>Отношение количества контрольных мероприятий, проведенных Комитетом финансов, к количеству получателей средств районного бюджета</t>
  </si>
  <si>
    <t>единиц</t>
  </si>
  <si>
    <t>Доля освоения средств на реализацию данного мероприятия</t>
  </si>
  <si>
    <t>Основное мероприятие 2. "Развитие механизмов межбюджетного регулирования"</t>
  </si>
  <si>
    <t>Основное мероприятие 1. "Повышение качества организации бюджетного процесса и деятельности Комитета финансов"</t>
  </si>
  <si>
    <t>Мероприятие 1. "Предоставление дотаций бюджетам поселений, входящих в состав муниципальных районов Омской области, на выравнивание бюджетной обеспеченности"</t>
  </si>
  <si>
    <t>Мероприятие 2. "Организация в границах поселения водоснабжения населения"</t>
  </si>
  <si>
    <t>Мероприятие 3. "Обеспечение проживающих в поселениях и нуждающихся в жилых помещениях малоимущих граждан жилыми помещениями"</t>
  </si>
  <si>
    <t>Мероприятие 4. "Предоставление помещения для работы сотруднику, замещающему должность участкового уполномоченного полиции"</t>
  </si>
  <si>
    <t>Отсутствие кредиторской задолженности  по теплоснабжению у муниципальных учреждений</t>
  </si>
  <si>
    <t>Доля освоения средств иных межбюджетных трансфертов бюджетам поселений на реализацию данного мероприятия</t>
  </si>
  <si>
    <t>Доля освоения средств иных межбюджетных трансфертов бюджетам поселений на реализацию данного мероприятия.</t>
  </si>
  <si>
    <t>Величина разрыва в уровне бюджетной обеспеченности между наиболее и наименее обеспеченными поселениями Москаленского муниципального района  Омской области после выравнивания их бюджетной обеспеченности</t>
  </si>
  <si>
    <t xml:space="preserve">Протяженность водопроводных сетей, расположенных на территориях сельских поселений Москаленского муниципального района, заключивших Соглашения по передаче полномочий по организации в границах поселения водоснабжения населения </t>
  </si>
  <si>
    <t>километр</t>
  </si>
  <si>
    <t>процент</t>
  </si>
  <si>
    <t>рубль</t>
  </si>
  <si>
    <t>Х</t>
  </si>
  <si>
    <t>Оценка качества кассового исполнения ОМ 1</t>
  </si>
  <si>
    <t xml:space="preserve">Эффективность реализации подпрограммы "Повышение эффективности управления муниципальными финансами, развитие межбюджетных отношений в Москаленском муниципальном районе Омской области" </t>
  </si>
  <si>
    <t>Эффективность реализации ОМ 1 по целевым индикаторам</t>
  </si>
  <si>
    <t>Эффективность реализации ОМ 2 по целевым индикаторам</t>
  </si>
  <si>
    <t>Мероприятие 2.Реализация прочих мероприятий в сфере управления муниципальными финансами</t>
  </si>
  <si>
    <t>Количество  социально - значимых объектов поставленных на баланс</t>
  </si>
  <si>
    <t>Отсутствие кредиторской задолженности  по исполнительным листам у поселений</t>
  </si>
  <si>
    <t xml:space="preserve">Количество благоустроенных территорий, прилегающих к объектам социального значения поселений </t>
  </si>
  <si>
    <t>Мероприятие 10. "Подготовка и прохождение отопительного периода для оплаты потребления топливно-энергетических ресурсов муниципальных учреждений поселений"</t>
  </si>
  <si>
    <t>Количество объектов оформленных в муниципальную собственность поселения</t>
  </si>
  <si>
    <t>Количество инициативных проектов, принимаемых участие в конкурсном отборе</t>
  </si>
  <si>
    <t>Мероприятие 5. Иные межбюджетные трансферты на изготовление социально - значимых объектов поселений</t>
  </si>
  <si>
    <t>Мероприятие 6.Иные межбюджетные трансферты на погашение кредиторской задолженности поселений</t>
  </si>
  <si>
    <t>Мероприятие 7. "Иные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поселений"</t>
  </si>
  <si>
    <t>Мероприятие 8.Иные межбюджетные трансферты на благоустройство территории, прилегающей к объектам социального значения поселений</t>
  </si>
  <si>
    <t>Мероприятие 9. Оформление имущества в муниципальную собственность поселения</t>
  </si>
  <si>
    <t>Мероприятие 11. Иные межбюджетные трансферты на разработку проектно-сметной документации для участия в конкурсном отборе инициативных проектов</t>
  </si>
  <si>
    <t>Мероприятие 12. Обеспечение первичных мер пожарной безопасности</t>
  </si>
  <si>
    <t>РАСЧЕТ
 оценки эффективности реализации муниципальной программы Москаленского муниципального района Омской области "Управление муниципальными финансами Москаленского муниципального района Омской области" (далее  - муниципальная программа) за 2024 год</t>
  </si>
  <si>
    <t>Мероприятие 3. Функционирование учреждения по оказанию услуг в области бухгалтерского учета</t>
  </si>
  <si>
    <t>Мероприятие 4. "Руководство и управление в сфере установленных функций органов местного самоуправления"</t>
  </si>
  <si>
    <t>Мероприятие 5. "Поощрение муниципальной управленческой команды Омской области"</t>
  </si>
  <si>
    <t xml:space="preserve">Качество ведения бюджетного учета и формирования отчетности </t>
  </si>
  <si>
    <t>Мероприятие 13. Обеспечение противопаводковых мероприятий</t>
  </si>
  <si>
    <t>Мероприятие 14. Обеспечение расходов на оплату  труда работников бюджетной сферы поселений</t>
  </si>
  <si>
    <t>Эффективность реализации мероприятий подпрограммы "Повышение эффективности управления муниципальными финансами, развитие межбюджетных отношений в Москаленском муниципальном районе Омской области" по целевым индикаторам</t>
  </si>
  <si>
    <t>Наименование мероприятия / основного мероприятия (далее - ОМ)</t>
  </si>
  <si>
    <t>Целевой индикатор реализации мероприятия муниципальной программы в рамках соответствующих ОМ (далее соответственно - целевой индикатор, мероприятие)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</si>
</sst>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wrapText="1"/>
    </xf>
    <xf numFmtId="4" fontId="4" fillId="0" borderId="1" xfId="2" applyNumberFormat="1" applyFont="1" applyFill="1" applyBorder="1" applyAlignment="1">
      <alignment horizontal="center" vertical="top"/>
    </xf>
    <xf numFmtId="4" fontId="4" fillId="0" borderId="1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/>
    </xf>
    <xf numFmtId="2" fontId="4" fillId="0" borderId="1" xfId="2" applyNumberFormat="1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/>
    </xf>
    <xf numFmtId="0" fontId="2" fillId="0" borderId="3" xfId="2" applyFont="1" applyFill="1" applyBorder="1" applyAlignment="1">
      <alignment vertical="top" wrapText="1"/>
    </xf>
    <xf numFmtId="0" fontId="2" fillId="0" borderId="1" xfId="2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center" vertical="top" wrapText="1"/>
    </xf>
    <xf numFmtId="1" fontId="4" fillId="0" borderId="1" xfId="2" applyNumberFormat="1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3" fontId="4" fillId="0" borderId="2" xfId="2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 wrapText="1"/>
    </xf>
    <xf numFmtId="2" fontId="4" fillId="0" borderId="2" xfId="2" applyNumberFormat="1" applyFont="1" applyFill="1" applyBorder="1" applyAlignment="1">
      <alignment horizontal="center" vertical="top" wrapText="1"/>
    </xf>
    <xf numFmtId="4" fontId="4" fillId="0" borderId="2" xfId="2" applyNumberFormat="1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2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2" xfId="2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0" fontId="4" fillId="0" borderId="6" xfId="2" applyFont="1" applyFill="1" applyBorder="1" applyAlignment="1">
      <alignment horizontal="center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left" wrapText="1"/>
    </xf>
    <xf numFmtId="4" fontId="4" fillId="0" borderId="2" xfId="2" applyNumberFormat="1" applyFont="1" applyFill="1" applyBorder="1" applyAlignment="1">
      <alignment horizontal="center" vertical="top" wrapText="1"/>
    </xf>
    <xf numFmtId="4" fontId="4" fillId="0" borderId="3" xfId="2" applyNumberFormat="1" applyFont="1" applyFill="1" applyBorder="1" applyAlignment="1">
      <alignment horizontal="center" vertical="top" wrapText="1"/>
    </xf>
    <xf numFmtId="3" fontId="4" fillId="0" borderId="2" xfId="2" applyNumberFormat="1" applyFont="1" applyFill="1" applyBorder="1" applyAlignment="1">
      <alignment horizontal="center" vertical="top"/>
    </xf>
    <xf numFmtId="3" fontId="4" fillId="0" borderId="3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zoomScale="55" zoomScaleNormal="75" zoomScaleSheetLayoutView="55" workbookViewId="0">
      <selection activeCell="E6" sqref="E6"/>
    </sheetView>
  </sheetViews>
  <sheetFormatPr defaultRowHeight="14.5"/>
  <cols>
    <col min="1" max="1" width="6.7265625" customWidth="1"/>
    <col min="2" max="2" width="49.54296875" customWidth="1"/>
    <col min="3" max="3" width="60.7265625" customWidth="1"/>
    <col min="4" max="4" width="13.1796875" customWidth="1"/>
    <col min="5" max="5" width="12.453125" customWidth="1"/>
    <col min="6" max="6" width="11.81640625" customWidth="1"/>
    <col min="7" max="7" width="23.453125" customWidth="1"/>
    <col min="8" max="8" width="19.1796875" customWidth="1"/>
    <col min="9" max="9" width="19" customWidth="1"/>
    <col min="10" max="10" width="19.7265625" customWidth="1"/>
    <col min="11" max="11" width="19.81640625" customWidth="1"/>
  </cols>
  <sheetData>
    <row r="1" spans="1:11" ht="61.5" customHeight="1">
      <c r="A1" s="42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74"/>
    </row>
    <row r="2" spans="1:11" ht="21.75" customHeight="1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>
      <c r="A3" s="1"/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ht="67.5" customHeight="1">
      <c r="A4" s="44" t="s">
        <v>0</v>
      </c>
      <c r="B4" s="47" t="s">
        <v>67</v>
      </c>
      <c r="C4" s="48" t="s">
        <v>68</v>
      </c>
      <c r="D4" s="49"/>
      <c r="E4" s="49"/>
      <c r="F4" s="50"/>
      <c r="G4" s="47" t="s">
        <v>7</v>
      </c>
      <c r="H4" s="51" t="s">
        <v>8</v>
      </c>
      <c r="I4" s="52"/>
      <c r="J4" s="47" t="s">
        <v>9</v>
      </c>
      <c r="K4" s="47" t="s">
        <v>10</v>
      </c>
    </row>
    <row r="5" spans="1:11" ht="18">
      <c r="A5" s="45"/>
      <c r="B5" s="47"/>
      <c r="C5" s="47" t="s">
        <v>1</v>
      </c>
      <c r="D5" s="47" t="s">
        <v>2</v>
      </c>
      <c r="E5" s="47" t="s">
        <v>3</v>
      </c>
      <c r="F5" s="47"/>
      <c r="G5" s="47"/>
      <c r="H5" s="53"/>
      <c r="I5" s="54"/>
      <c r="J5" s="47"/>
      <c r="K5" s="47"/>
    </row>
    <row r="6" spans="1:11" ht="120" customHeight="1">
      <c r="A6" s="46"/>
      <c r="B6" s="47"/>
      <c r="C6" s="47"/>
      <c r="D6" s="47"/>
      <c r="E6" s="4" t="s">
        <v>6</v>
      </c>
      <c r="F6" s="4" t="s">
        <v>5</v>
      </c>
      <c r="G6" s="47"/>
      <c r="H6" s="4" t="s">
        <v>6</v>
      </c>
      <c r="I6" s="4" t="s">
        <v>5</v>
      </c>
      <c r="J6" s="47"/>
      <c r="K6" s="47"/>
    </row>
    <row r="7" spans="1:11" ht="18">
      <c r="A7" s="5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</row>
    <row r="8" spans="1:11" ht="41.25" customHeight="1">
      <c r="A8" s="55" t="s">
        <v>17</v>
      </c>
      <c r="B8" s="56"/>
      <c r="C8" s="56"/>
      <c r="D8" s="56"/>
      <c r="E8" s="56"/>
      <c r="F8" s="56"/>
      <c r="G8" s="56"/>
      <c r="H8" s="56"/>
      <c r="I8" s="56"/>
      <c r="J8" s="56"/>
      <c r="K8" s="57"/>
    </row>
    <row r="9" spans="1:11" ht="21.75" customHeight="1">
      <c r="A9" s="55" t="s">
        <v>27</v>
      </c>
      <c r="B9" s="56"/>
      <c r="C9" s="56"/>
      <c r="D9" s="56"/>
      <c r="E9" s="56"/>
      <c r="F9" s="56"/>
      <c r="G9" s="56"/>
      <c r="H9" s="56"/>
      <c r="I9" s="56"/>
      <c r="J9" s="56"/>
      <c r="K9" s="57"/>
    </row>
    <row r="10" spans="1:11" ht="24" customHeight="1">
      <c r="A10" s="55" t="s">
        <v>14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</row>
    <row r="11" spans="1:11" ht="69" customHeight="1">
      <c r="A11" s="27">
        <v>1</v>
      </c>
      <c r="B11" s="24" t="s">
        <v>18</v>
      </c>
      <c r="C11" s="29" t="s">
        <v>20</v>
      </c>
      <c r="D11" s="14" t="s">
        <v>4</v>
      </c>
      <c r="E11" s="14">
        <v>0</v>
      </c>
      <c r="F11" s="14">
        <v>0</v>
      </c>
      <c r="G11" s="18">
        <v>100</v>
      </c>
      <c r="H11" s="28">
        <v>208.03</v>
      </c>
      <c r="I11" s="37">
        <v>208.03</v>
      </c>
      <c r="J11" s="25">
        <f>I11/H11*100</f>
        <v>100</v>
      </c>
      <c r="K11" s="26" t="s">
        <v>40</v>
      </c>
    </row>
    <row r="12" spans="1:11" ht="41.5" customHeight="1">
      <c r="A12" s="23">
        <v>2</v>
      </c>
      <c r="B12" s="30" t="s">
        <v>45</v>
      </c>
      <c r="C12" s="11" t="s">
        <v>19</v>
      </c>
      <c r="D12" s="12" t="s">
        <v>21</v>
      </c>
      <c r="E12" s="12">
        <v>1</v>
      </c>
      <c r="F12" s="12">
        <v>1</v>
      </c>
      <c r="G12" s="31">
        <v>100</v>
      </c>
      <c r="H12" s="8">
        <v>3000</v>
      </c>
      <c r="I12" s="8">
        <v>3000</v>
      </c>
      <c r="J12" s="39">
        <f t="shared" ref="J12:J13" si="0">I12/H12*100</f>
        <v>100</v>
      </c>
      <c r="K12" s="32"/>
    </row>
    <row r="13" spans="1:11" ht="65.25" customHeight="1">
      <c r="A13" s="23">
        <v>3</v>
      </c>
      <c r="B13" s="30" t="s">
        <v>60</v>
      </c>
      <c r="C13" s="11" t="s">
        <v>63</v>
      </c>
      <c r="D13" s="12" t="s">
        <v>38</v>
      </c>
      <c r="E13" s="12">
        <v>100</v>
      </c>
      <c r="F13" s="12">
        <v>100</v>
      </c>
      <c r="G13" s="31">
        <v>100</v>
      </c>
      <c r="H13" s="8">
        <v>765742.23</v>
      </c>
      <c r="I13" s="8">
        <v>765742.23</v>
      </c>
      <c r="J13" s="39">
        <f t="shared" si="0"/>
        <v>100</v>
      </c>
      <c r="K13" s="32"/>
    </row>
    <row r="14" spans="1:11" ht="24.75" customHeight="1">
      <c r="A14" s="60" t="s">
        <v>15</v>
      </c>
      <c r="B14" s="61"/>
      <c r="C14" s="61"/>
      <c r="D14" s="61"/>
      <c r="E14" s="61"/>
      <c r="F14" s="61"/>
      <c r="G14" s="61"/>
      <c r="H14" s="61"/>
      <c r="I14" s="61"/>
      <c r="J14" s="61"/>
      <c r="K14" s="62"/>
    </row>
    <row r="15" spans="1:11" ht="52.5" customHeight="1">
      <c r="A15" s="58">
        <v>4</v>
      </c>
      <c r="B15" s="63" t="s">
        <v>61</v>
      </c>
      <c r="C15" s="11" t="s">
        <v>22</v>
      </c>
      <c r="D15" s="12" t="s">
        <v>24</v>
      </c>
      <c r="E15" s="12">
        <v>1</v>
      </c>
      <c r="F15" s="12">
        <v>1</v>
      </c>
      <c r="G15" s="31">
        <f>F15/E15*100</f>
        <v>100</v>
      </c>
      <c r="H15" s="70">
        <v>14381434.470000001</v>
      </c>
      <c r="I15" s="70">
        <v>14381434.470000001</v>
      </c>
      <c r="J15" s="72">
        <f>I15/H15*100</f>
        <v>100</v>
      </c>
      <c r="K15" s="32" t="s">
        <v>40</v>
      </c>
    </row>
    <row r="16" spans="1:11" ht="54" customHeight="1">
      <c r="A16" s="59"/>
      <c r="B16" s="64"/>
      <c r="C16" s="11" t="s">
        <v>23</v>
      </c>
      <c r="D16" s="12" t="s">
        <v>4</v>
      </c>
      <c r="E16" s="12">
        <v>30</v>
      </c>
      <c r="F16" s="12">
        <v>45</v>
      </c>
      <c r="G16" s="31">
        <v>100</v>
      </c>
      <c r="H16" s="71"/>
      <c r="I16" s="71"/>
      <c r="J16" s="73"/>
      <c r="K16" s="32" t="s">
        <v>40</v>
      </c>
    </row>
    <row r="17" spans="1:11" ht="34" customHeight="1">
      <c r="A17" s="23">
        <v>5</v>
      </c>
      <c r="B17" s="30" t="s">
        <v>62</v>
      </c>
      <c r="C17" s="11" t="s">
        <v>25</v>
      </c>
      <c r="D17" s="12" t="s">
        <v>4</v>
      </c>
      <c r="E17" s="12">
        <v>100</v>
      </c>
      <c r="F17" s="12">
        <v>100</v>
      </c>
      <c r="G17" s="31">
        <f>F17/E17*100</f>
        <v>100</v>
      </c>
      <c r="H17" s="8">
        <v>153487.17000000001</v>
      </c>
      <c r="I17" s="8">
        <v>153487.17000000001</v>
      </c>
      <c r="J17" s="25">
        <f>I17/H17*100</f>
        <v>100</v>
      </c>
      <c r="K17" s="32" t="s">
        <v>40</v>
      </c>
    </row>
    <row r="18" spans="1:11" ht="39" customHeight="1">
      <c r="A18" s="65" t="s">
        <v>43</v>
      </c>
      <c r="B18" s="66"/>
      <c r="C18" s="66"/>
      <c r="D18" s="66"/>
      <c r="E18" s="66"/>
      <c r="F18" s="67"/>
      <c r="G18" s="18">
        <f>((G15+G16+G17)/3+(G11+G12+G13))/(3+1)</f>
        <v>100</v>
      </c>
      <c r="H18" s="68" t="s">
        <v>41</v>
      </c>
      <c r="I18" s="69"/>
      <c r="J18" s="35">
        <f>(I11+I12+I15+I17)/(H11+H12+H15+H17)*100</f>
        <v>100</v>
      </c>
      <c r="K18" s="17" t="s">
        <v>40</v>
      </c>
    </row>
    <row r="19" spans="1:11" ht="19.5" customHeight="1">
      <c r="A19" s="55" t="s">
        <v>26</v>
      </c>
      <c r="B19" s="56"/>
      <c r="C19" s="56"/>
      <c r="D19" s="56"/>
      <c r="E19" s="56"/>
      <c r="F19" s="56"/>
      <c r="G19" s="56"/>
      <c r="H19" s="56"/>
      <c r="I19" s="56"/>
      <c r="J19" s="56"/>
      <c r="K19" s="57"/>
    </row>
    <row r="20" spans="1:11" ht="19.5" customHeight="1">
      <c r="A20" s="55" t="s">
        <v>14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</row>
    <row r="21" spans="1:11" ht="72.5" customHeight="1">
      <c r="A21" s="21">
        <v>1</v>
      </c>
      <c r="B21" s="20" t="s">
        <v>28</v>
      </c>
      <c r="C21" s="13" t="s">
        <v>35</v>
      </c>
      <c r="D21" s="14" t="s">
        <v>24</v>
      </c>
      <c r="E21" s="14">
        <v>1.6</v>
      </c>
      <c r="F21" s="14">
        <v>1.6</v>
      </c>
      <c r="G21" s="18">
        <f t="shared" ref="G21:G34" si="1">F21/E21*100</f>
        <v>100</v>
      </c>
      <c r="H21" s="15">
        <v>49632849</v>
      </c>
      <c r="I21" s="37">
        <v>49632849</v>
      </c>
      <c r="J21" s="41">
        <f t="shared" ref="J21:J34" si="2">I21/H21*100</f>
        <v>100</v>
      </c>
      <c r="K21" s="16" t="s">
        <v>40</v>
      </c>
    </row>
    <row r="22" spans="1:11" ht="88" customHeight="1">
      <c r="A22" s="21">
        <v>2</v>
      </c>
      <c r="B22" s="20" t="s">
        <v>29</v>
      </c>
      <c r="C22" s="13" t="s">
        <v>36</v>
      </c>
      <c r="D22" s="14" t="s">
        <v>37</v>
      </c>
      <c r="E22" s="14">
        <v>93.88</v>
      </c>
      <c r="F22" s="14">
        <v>93.88</v>
      </c>
      <c r="G22" s="18">
        <f t="shared" si="1"/>
        <v>100</v>
      </c>
      <c r="H22" s="15">
        <v>1164000</v>
      </c>
      <c r="I22" s="37">
        <v>1164000</v>
      </c>
      <c r="J22" s="34">
        <f t="shared" si="2"/>
        <v>100</v>
      </c>
      <c r="K22" s="16" t="s">
        <v>40</v>
      </c>
    </row>
    <row r="23" spans="1:11" ht="56" customHeight="1">
      <c r="A23" s="21">
        <v>3</v>
      </c>
      <c r="B23" s="19" t="s">
        <v>30</v>
      </c>
      <c r="C23" s="33" t="s">
        <v>34</v>
      </c>
      <c r="D23" s="14" t="s">
        <v>38</v>
      </c>
      <c r="E23" s="14">
        <v>100</v>
      </c>
      <c r="F23" s="14">
        <v>100</v>
      </c>
      <c r="G23" s="18">
        <f t="shared" si="1"/>
        <v>100</v>
      </c>
      <c r="H23" s="15">
        <v>12000</v>
      </c>
      <c r="I23" s="37">
        <v>12000</v>
      </c>
      <c r="J23" s="34">
        <f t="shared" si="2"/>
        <v>100</v>
      </c>
      <c r="K23" s="16" t="s">
        <v>40</v>
      </c>
    </row>
    <row r="24" spans="1:11" ht="58" customHeight="1">
      <c r="A24" s="23">
        <v>4</v>
      </c>
      <c r="B24" s="20" t="s">
        <v>31</v>
      </c>
      <c r="C24" s="33" t="s">
        <v>34</v>
      </c>
      <c r="D24" s="14" t="s">
        <v>38</v>
      </c>
      <c r="E24" s="12">
        <v>100</v>
      </c>
      <c r="F24" s="12">
        <v>100</v>
      </c>
      <c r="G24" s="18">
        <f t="shared" si="1"/>
        <v>100</v>
      </c>
      <c r="H24" s="8">
        <v>25100</v>
      </c>
      <c r="I24" s="8">
        <v>25100</v>
      </c>
      <c r="J24" s="34">
        <f t="shared" si="2"/>
        <v>100</v>
      </c>
      <c r="K24" s="7" t="s">
        <v>40</v>
      </c>
    </row>
    <row r="25" spans="1:11" ht="59.5" customHeight="1">
      <c r="A25" s="23">
        <v>5</v>
      </c>
      <c r="B25" s="20" t="s">
        <v>52</v>
      </c>
      <c r="C25" s="33" t="s">
        <v>46</v>
      </c>
      <c r="D25" s="14" t="s">
        <v>24</v>
      </c>
      <c r="E25" s="12">
        <v>3</v>
      </c>
      <c r="F25" s="12">
        <v>3</v>
      </c>
      <c r="G25" s="18">
        <v>100</v>
      </c>
      <c r="H25" s="8">
        <v>2338653.79</v>
      </c>
      <c r="I25" s="8">
        <v>2338653.79</v>
      </c>
      <c r="J25" s="34">
        <f t="shared" si="2"/>
        <v>100</v>
      </c>
      <c r="K25" s="7" t="s">
        <v>40</v>
      </c>
    </row>
    <row r="26" spans="1:11" ht="54.5" customHeight="1">
      <c r="A26" s="23">
        <v>6</v>
      </c>
      <c r="B26" s="20" t="s">
        <v>53</v>
      </c>
      <c r="C26" s="33" t="s">
        <v>47</v>
      </c>
      <c r="D26" s="12" t="s">
        <v>39</v>
      </c>
      <c r="E26" s="12">
        <v>0</v>
      </c>
      <c r="F26" s="12">
        <v>0</v>
      </c>
      <c r="G26" s="18">
        <v>100</v>
      </c>
      <c r="H26" s="8">
        <v>2034575.09</v>
      </c>
      <c r="I26" s="8">
        <v>2034575.09</v>
      </c>
      <c r="J26" s="34">
        <f t="shared" si="2"/>
        <v>100</v>
      </c>
      <c r="K26" s="7" t="s">
        <v>40</v>
      </c>
    </row>
    <row r="27" spans="1:11" ht="67" customHeight="1">
      <c r="A27" s="23">
        <v>7</v>
      </c>
      <c r="B27" s="20" t="s">
        <v>54</v>
      </c>
      <c r="C27" s="33" t="s">
        <v>33</v>
      </c>
      <c r="D27" s="12" t="s">
        <v>38</v>
      </c>
      <c r="E27" s="12">
        <v>100</v>
      </c>
      <c r="F27" s="12">
        <v>100</v>
      </c>
      <c r="G27" s="18">
        <f t="shared" si="1"/>
        <v>100</v>
      </c>
      <c r="H27" s="8">
        <v>8000000</v>
      </c>
      <c r="I27" s="8">
        <v>8000000</v>
      </c>
      <c r="J27" s="34">
        <f t="shared" si="2"/>
        <v>100</v>
      </c>
      <c r="K27" s="7" t="s">
        <v>40</v>
      </c>
    </row>
    <row r="28" spans="1:11" ht="49.5" customHeight="1">
      <c r="A28" s="23">
        <v>8</v>
      </c>
      <c r="B28" s="20" t="s">
        <v>55</v>
      </c>
      <c r="C28" s="33" t="s">
        <v>48</v>
      </c>
      <c r="D28" s="12" t="s">
        <v>24</v>
      </c>
      <c r="E28" s="12">
        <v>7</v>
      </c>
      <c r="F28" s="12">
        <v>7</v>
      </c>
      <c r="G28" s="18">
        <f t="shared" si="1"/>
        <v>100</v>
      </c>
      <c r="H28" s="8">
        <v>1025000</v>
      </c>
      <c r="I28" s="8">
        <v>1025000</v>
      </c>
      <c r="J28" s="34">
        <f t="shared" si="2"/>
        <v>100</v>
      </c>
      <c r="K28" s="7" t="s">
        <v>40</v>
      </c>
    </row>
    <row r="29" spans="1:11" ht="44" customHeight="1">
      <c r="A29" s="23">
        <v>9</v>
      </c>
      <c r="B29" s="20" t="s">
        <v>56</v>
      </c>
      <c r="C29" s="33" t="s">
        <v>50</v>
      </c>
      <c r="D29" s="12" t="s">
        <v>24</v>
      </c>
      <c r="E29" s="12">
        <v>1</v>
      </c>
      <c r="F29" s="12">
        <v>1</v>
      </c>
      <c r="G29" s="18">
        <f t="shared" si="1"/>
        <v>100</v>
      </c>
      <c r="H29" s="8">
        <v>199330</v>
      </c>
      <c r="I29" s="8">
        <v>199330</v>
      </c>
      <c r="J29" s="34">
        <f t="shared" si="2"/>
        <v>100</v>
      </c>
      <c r="K29" s="7" t="s">
        <v>40</v>
      </c>
    </row>
    <row r="30" spans="1:11" ht="70.5" customHeight="1">
      <c r="A30" s="23">
        <v>10</v>
      </c>
      <c r="B30" s="20" t="s">
        <v>49</v>
      </c>
      <c r="C30" s="33" t="s">
        <v>32</v>
      </c>
      <c r="D30" s="12" t="s">
        <v>39</v>
      </c>
      <c r="E30" s="12">
        <v>0</v>
      </c>
      <c r="F30" s="12">
        <v>0</v>
      </c>
      <c r="G30" s="18">
        <v>100</v>
      </c>
      <c r="H30" s="8">
        <v>89906.54</v>
      </c>
      <c r="I30" s="8">
        <v>89906.54</v>
      </c>
      <c r="J30" s="34">
        <f t="shared" si="2"/>
        <v>100</v>
      </c>
      <c r="K30" s="7" t="s">
        <v>40</v>
      </c>
    </row>
    <row r="31" spans="1:11" ht="70.5" customHeight="1">
      <c r="A31" s="23">
        <v>11</v>
      </c>
      <c r="B31" s="20" t="s">
        <v>57</v>
      </c>
      <c r="C31" s="33" t="s">
        <v>51</v>
      </c>
      <c r="D31" s="12" t="s">
        <v>24</v>
      </c>
      <c r="E31" s="12">
        <v>14</v>
      </c>
      <c r="F31" s="12">
        <v>14</v>
      </c>
      <c r="G31" s="18">
        <f t="shared" si="1"/>
        <v>100</v>
      </c>
      <c r="H31" s="8">
        <v>194850</v>
      </c>
      <c r="I31" s="8">
        <v>194850</v>
      </c>
      <c r="J31" s="38">
        <f t="shared" si="2"/>
        <v>100</v>
      </c>
      <c r="K31" s="7" t="s">
        <v>40</v>
      </c>
    </row>
    <row r="32" spans="1:11" ht="70.5" customHeight="1">
      <c r="A32" s="23">
        <v>12</v>
      </c>
      <c r="B32" s="20" t="s">
        <v>58</v>
      </c>
      <c r="C32" s="33" t="s">
        <v>33</v>
      </c>
      <c r="D32" s="12" t="s">
        <v>38</v>
      </c>
      <c r="E32" s="12">
        <v>100</v>
      </c>
      <c r="F32" s="12">
        <v>100</v>
      </c>
      <c r="G32" s="18">
        <f t="shared" si="1"/>
        <v>100</v>
      </c>
      <c r="H32" s="8">
        <v>656300</v>
      </c>
      <c r="I32" s="8">
        <v>656300</v>
      </c>
      <c r="J32" s="38">
        <f t="shared" si="2"/>
        <v>100</v>
      </c>
      <c r="K32" s="7" t="s">
        <v>40</v>
      </c>
    </row>
    <row r="33" spans="1:11" ht="70.5" customHeight="1">
      <c r="A33" s="23">
        <v>13</v>
      </c>
      <c r="B33" s="20" t="s">
        <v>64</v>
      </c>
      <c r="C33" s="33" t="s">
        <v>33</v>
      </c>
      <c r="D33" s="12" t="s">
        <v>38</v>
      </c>
      <c r="E33" s="12">
        <v>100</v>
      </c>
      <c r="F33" s="12">
        <v>100</v>
      </c>
      <c r="G33" s="18">
        <f t="shared" si="1"/>
        <v>100</v>
      </c>
      <c r="H33" s="8">
        <v>663251.88</v>
      </c>
      <c r="I33" s="8">
        <v>663251.88</v>
      </c>
      <c r="J33" s="38">
        <f t="shared" si="2"/>
        <v>100</v>
      </c>
      <c r="K33" s="7" t="s">
        <v>40</v>
      </c>
    </row>
    <row r="34" spans="1:11" ht="70.5" customHeight="1">
      <c r="A34" s="23">
        <v>14</v>
      </c>
      <c r="B34" s="20" t="s">
        <v>65</v>
      </c>
      <c r="C34" s="33" t="s">
        <v>33</v>
      </c>
      <c r="D34" s="12" t="s">
        <v>38</v>
      </c>
      <c r="E34" s="12">
        <v>100</v>
      </c>
      <c r="F34" s="12">
        <v>100</v>
      </c>
      <c r="G34" s="18">
        <f t="shared" si="1"/>
        <v>100</v>
      </c>
      <c r="H34" s="8">
        <v>5154564.7699999996</v>
      </c>
      <c r="I34" s="8">
        <v>5154564.7699999996</v>
      </c>
      <c r="J34" s="40">
        <f t="shared" si="2"/>
        <v>100</v>
      </c>
      <c r="K34" s="7" t="s">
        <v>40</v>
      </c>
    </row>
    <row r="35" spans="1:11" ht="38.25" customHeight="1">
      <c r="A35" s="65" t="s">
        <v>44</v>
      </c>
      <c r="B35" s="66"/>
      <c r="C35" s="66"/>
      <c r="D35" s="66"/>
      <c r="E35" s="66"/>
      <c r="F35" s="67"/>
      <c r="G35" s="36">
        <f>(G21+G22+G23+G24+G25+G26+G27+G28+G29+G30+G31+G32+G33+G34)/14</f>
        <v>100</v>
      </c>
      <c r="H35" s="68" t="s">
        <v>12</v>
      </c>
      <c r="I35" s="69"/>
      <c r="J35" s="36">
        <f>(I21+I22+I23+I24+I25+I26+I27+I28+I29+I30+I31+I32+I33)/(H21+H22+H23+H24+H25+H26+H27+H28+H29+H30+H31+H32+H33)*100</f>
        <v>100</v>
      </c>
      <c r="K35" s="17" t="s">
        <v>40</v>
      </c>
    </row>
    <row r="36" spans="1:11" ht="40" customHeight="1">
      <c r="A36" s="75" t="s">
        <v>66</v>
      </c>
      <c r="B36" s="75"/>
      <c r="C36" s="75"/>
      <c r="D36" s="75"/>
      <c r="E36" s="75"/>
      <c r="F36" s="75"/>
      <c r="G36" s="17">
        <f>(G18+G35)/2</f>
        <v>100</v>
      </c>
      <c r="H36" s="76" t="s">
        <v>13</v>
      </c>
      <c r="I36" s="76"/>
      <c r="J36" s="17">
        <f>(J18+J35)/2</f>
        <v>100</v>
      </c>
      <c r="K36" s="22" t="s">
        <v>40</v>
      </c>
    </row>
    <row r="37" spans="1:11" ht="32.5" customHeight="1">
      <c r="A37" s="75" t="s">
        <v>42</v>
      </c>
      <c r="B37" s="75"/>
      <c r="C37" s="75"/>
      <c r="D37" s="75"/>
      <c r="E37" s="75"/>
      <c r="F37" s="75"/>
      <c r="G37" s="75"/>
      <c r="H37" s="75"/>
      <c r="I37" s="75"/>
      <c r="J37" s="75"/>
      <c r="K37" s="7">
        <f>G36*0.8+J36*0.2</f>
        <v>100</v>
      </c>
    </row>
    <row r="38" spans="1:11" ht="36.75" customHeight="1">
      <c r="A38" s="77" t="s">
        <v>11</v>
      </c>
      <c r="B38" s="77"/>
      <c r="C38" s="77"/>
      <c r="D38" s="77"/>
      <c r="E38" s="77"/>
      <c r="F38" s="77"/>
      <c r="G38" s="77"/>
      <c r="H38" s="77"/>
      <c r="I38" s="77"/>
      <c r="J38" s="77"/>
      <c r="K38" s="8">
        <f>K37</f>
        <v>100</v>
      </c>
    </row>
    <row r="39" spans="1:11" ht="23.2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ht="23.25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ht="66.75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ht="51" customHeight="1"/>
    <row r="43" spans="1:11" ht="54.75" customHeight="1"/>
    <row r="44" spans="1:11" ht="34.5" customHeight="1"/>
    <row r="45" spans="1:11" ht="33.75" customHeight="1"/>
    <row r="46" spans="1:11" ht="33.75" customHeight="1"/>
    <row r="47" spans="1:11" ht="51" customHeight="1"/>
    <row r="48" spans="1:11" ht="21" customHeight="1"/>
    <row r="49" ht="100.5" customHeight="1"/>
    <row r="50" ht="33.75" customHeight="1"/>
    <row r="51" ht="54" customHeight="1"/>
    <row r="52" ht="35.25" customHeight="1"/>
    <row r="53" ht="23.25" customHeight="1"/>
    <row r="54" ht="39" customHeight="1"/>
    <row r="55" ht="39" customHeight="1"/>
    <row r="56" ht="39" customHeight="1"/>
  </sheetData>
  <mergeCells count="31">
    <mergeCell ref="A38:J38"/>
    <mergeCell ref="A35:F35"/>
    <mergeCell ref="H35:I35"/>
    <mergeCell ref="A36:F36"/>
    <mergeCell ref="H36:I36"/>
    <mergeCell ref="A37:J37"/>
    <mergeCell ref="A8:K8"/>
    <mergeCell ref="A9:K9"/>
    <mergeCell ref="A10:K10"/>
    <mergeCell ref="A20:K20"/>
    <mergeCell ref="A15:A16"/>
    <mergeCell ref="A14:K14"/>
    <mergeCell ref="B15:B16"/>
    <mergeCell ref="A18:F18"/>
    <mergeCell ref="H18:I18"/>
    <mergeCell ref="A19:K19"/>
    <mergeCell ref="H15:H16"/>
    <mergeCell ref="I15:I16"/>
    <mergeCell ref="J15:J16"/>
    <mergeCell ref="A4:A6"/>
    <mergeCell ref="B4:B6"/>
    <mergeCell ref="C4:F4"/>
    <mergeCell ref="G4:G6"/>
    <mergeCell ref="E5:F5"/>
    <mergeCell ref="D5:D6"/>
    <mergeCell ref="C5:C6"/>
    <mergeCell ref="J4:J6"/>
    <mergeCell ref="H4:I5"/>
    <mergeCell ref="A2:K2"/>
    <mergeCell ref="K4:K6"/>
    <mergeCell ref="A1:K1"/>
  </mergeCells>
  <phoneticPr fontId="3" type="noConversion"/>
  <pageMargins left="0.70866141732283472" right="0.31496062992125984" top="0.78740157480314965" bottom="0.23622047244094491" header="0.31496062992125984" footer="0.15748031496062992"/>
  <pageSetup paperSize="9" scale="50" orientation="landscape" r:id="rId1"/>
  <headerFooter alignWithMargins="0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2025-04-17T10:28:10Z</cp:lastPrinted>
  <dcterms:created xsi:type="dcterms:W3CDTF">2011-02-09T02:44:53Z</dcterms:created>
  <dcterms:modified xsi:type="dcterms:W3CDTF">2025-04-17T10:28:35Z</dcterms:modified>
</cp:coreProperties>
</file>