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/>
  <bookViews>
    <workbookView xWindow="0" yWindow="60" windowWidth="19320" windowHeight="7700"/>
  </bookViews>
  <sheets>
    <sheet name="МП" sheetId="3" r:id="rId1"/>
  </sheets>
  <definedNames>
    <definedName name="_xlnm.Print_Titles" localSheetId="0">МП!$12:$12</definedName>
    <definedName name="_xlnm.Print_Area" localSheetId="0">МП!$A$1:$O$273</definedName>
  </definedNames>
  <calcPr calcId="125725"/>
</workbook>
</file>

<file path=xl/calcChain.xml><?xml version="1.0" encoding="utf-8"?>
<calcChain xmlns="http://schemas.openxmlformats.org/spreadsheetml/2006/main">
  <c r="G88" i="3"/>
  <c r="F88"/>
  <c r="G266"/>
  <c r="H266"/>
  <c r="I266"/>
  <c r="F266"/>
  <c r="I260"/>
  <c r="H260"/>
  <c r="I257"/>
  <c r="H257"/>
  <c r="I254"/>
  <c r="H254"/>
  <c r="I251"/>
  <c r="H251"/>
  <c r="I235"/>
  <c r="H235"/>
  <c r="I204"/>
  <c r="H204"/>
  <c r="I188"/>
  <c r="H188"/>
  <c r="I179"/>
  <c r="H179"/>
  <c r="H163"/>
  <c r="I163"/>
  <c r="I142"/>
  <c r="H142"/>
  <c r="I139"/>
  <c r="H139"/>
  <c r="I136"/>
  <c r="H136"/>
  <c r="I115"/>
  <c r="H115"/>
  <c r="I112"/>
  <c r="H112"/>
  <c r="I109"/>
  <c r="H109"/>
  <c r="I106"/>
  <c r="H106"/>
  <c r="I103"/>
  <c r="H103"/>
  <c r="I100"/>
  <c r="H100"/>
  <c r="I97"/>
  <c r="H97"/>
  <c r="I94"/>
  <c r="H94"/>
  <c r="I91"/>
  <c r="H91"/>
  <c r="I85"/>
  <c r="H85"/>
  <c r="H66"/>
  <c r="I66"/>
  <c r="I50"/>
  <c r="H50"/>
  <c r="I47"/>
  <c r="H47"/>
  <c r="I44"/>
  <c r="H44"/>
  <c r="I41"/>
  <c r="H41"/>
  <c r="I38"/>
  <c r="H38"/>
  <c r="I29"/>
  <c r="H29"/>
  <c r="I26"/>
  <c r="H26"/>
  <c r="H23"/>
  <c r="I23"/>
  <c r="M260"/>
  <c r="L260"/>
  <c r="M254"/>
  <c r="M257"/>
  <c r="L257"/>
  <c r="L254"/>
  <c r="M251"/>
  <c r="L251"/>
  <c r="M204"/>
  <c r="L204"/>
  <c r="M188"/>
  <c r="L188"/>
  <c r="L181"/>
  <c r="M181"/>
  <c r="M179"/>
  <c r="L179"/>
  <c r="M103"/>
  <c r="L103"/>
  <c r="M100"/>
  <c r="L100"/>
  <c r="M26"/>
  <c r="M29"/>
  <c r="H249"/>
  <c r="I249"/>
  <c r="H250"/>
  <c r="I250"/>
  <c r="I248" l="1"/>
  <c r="H248"/>
  <c r="I80"/>
  <c r="I81"/>
  <c r="H81"/>
  <c r="H80"/>
  <c r="H21"/>
  <c r="I21"/>
  <c r="H22"/>
  <c r="I22"/>
  <c r="H36"/>
  <c r="I36"/>
  <c r="H37"/>
  <c r="I37"/>
  <c r="F262"/>
  <c r="G262"/>
  <c r="G261"/>
  <c r="F261"/>
  <c r="F259"/>
  <c r="G259"/>
  <c r="G258"/>
  <c r="F258"/>
  <c r="F256"/>
  <c r="G256"/>
  <c r="G255"/>
  <c r="F255"/>
  <c r="F253"/>
  <c r="G253"/>
  <c r="G252"/>
  <c r="F252"/>
  <c r="F251" s="1"/>
  <c r="F237"/>
  <c r="G237"/>
  <c r="G236"/>
  <c r="F236"/>
  <c r="F232"/>
  <c r="G232"/>
  <c r="F233"/>
  <c r="G233"/>
  <c r="F234"/>
  <c r="G234"/>
  <c r="G231"/>
  <c r="F231"/>
  <c r="M235"/>
  <c r="L235"/>
  <c r="M230"/>
  <c r="L230"/>
  <c r="F214"/>
  <c r="G214"/>
  <c r="F215"/>
  <c r="G215"/>
  <c r="F216"/>
  <c r="G216"/>
  <c r="G213"/>
  <c r="F213"/>
  <c r="F209"/>
  <c r="G209"/>
  <c r="F210"/>
  <c r="G210"/>
  <c r="F211"/>
  <c r="G211"/>
  <c r="G208"/>
  <c r="F208"/>
  <c r="I212"/>
  <c r="H212"/>
  <c r="F206"/>
  <c r="G206"/>
  <c r="G205"/>
  <c r="F205"/>
  <c r="H186"/>
  <c r="F190"/>
  <c r="F187" s="1"/>
  <c r="G190"/>
  <c r="G187" s="1"/>
  <c r="F189"/>
  <c r="G189"/>
  <c r="H178"/>
  <c r="I178"/>
  <c r="H177"/>
  <c r="I177"/>
  <c r="F181"/>
  <c r="F178" s="1"/>
  <c r="G181"/>
  <c r="G178" s="1"/>
  <c r="G180"/>
  <c r="F180"/>
  <c r="M163"/>
  <c r="L163"/>
  <c r="F165"/>
  <c r="G165"/>
  <c r="G164"/>
  <c r="F164"/>
  <c r="M145"/>
  <c r="L145"/>
  <c r="F147"/>
  <c r="G147"/>
  <c r="F148"/>
  <c r="G148"/>
  <c r="F149"/>
  <c r="G149"/>
  <c r="G146"/>
  <c r="F146"/>
  <c r="M142"/>
  <c r="L142"/>
  <c r="F144"/>
  <c r="G144"/>
  <c r="G143"/>
  <c r="F143"/>
  <c r="M139"/>
  <c r="L139"/>
  <c r="F141"/>
  <c r="G141"/>
  <c r="G140"/>
  <c r="F140"/>
  <c r="G137"/>
  <c r="G138"/>
  <c r="F138"/>
  <c r="F137"/>
  <c r="M136"/>
  <c r="L136"/>
  <c r="G81"/>
  <c r="M118"/>
  <c r="L118"/>
  <c r="M115"/>
  <c r="L115"/>
  <c r="M112"/>
  <c r="L112"/>
  <c r="G114"/>
  <c r="F114"/>
  <c r="G113"/>
  <c r="F113"/>
  <c r="M109"/>
  <c r="L109"/>
  <c r="M106"/>
  <c r="L106"/>
  <c r="G108"/>
  <c r="F108"/>
  <c r="G107"/>
  <c r="F107"/>
  <c r="G105"/>
  <c r="F105"/>
  <c r="G104"/>
  <c r="F104"/>
  <c r="G102"/>
  <c r="F102"/>
  <c r="G101"/>
  <c r="F101"/>
  <c r="L97"/>
  <c r="M97"/>
  <c r="M94"/>
  <c r="L94"/>
  <c r="G122"/>
  <c r="F122"/>
  <c r="G121"/>
  <c r="F121"/>
  <c r="G120"/>
  <c r="F120"/>
  <c r="G119"/>
  <c r="F119"/>
  <c r="G117"/>
  <c r="F117"/>
  <c r="G116"/>
  <c r="F116"/>
  <c r="G111"/>
  <c r="F111"/>
  <c r="G110"/>
  <c r="F110"/>
  <c r="G99"/>
  <c r="F99"/>
  <c r="G98"/>
  <c r="F98"/>
  <c r="G96"/>
  <c r="F96"/>
  <c r="G95"/>
  <c r="F95"/>
  <c r="L91"/>
  <c r="M91"/>
  <c r="G93"/>
  <c r="F93"/>
  <c r="G92"/>
  <c r="F92"/>
  <c r="G90"/>
  <c r="F90"/>
  <c r="G89"/>
  <c r="F89"/>
  <c r="M88"/>
  <c r="L88"/>
  <c r="M85"/>
  <c r="L85"/>
  <c r="F87"/>
  <c r="G87"/>
  <c r="G86"/>
  <c r="F86"/>
  <c r="M82"/>
  <c r="L82"/>
  <c r="F84"/>
  <c r="G84"/>
  <c r="G83"/>
  <c r="F83"/>
  <c r="M66"/>
  <c r="L66"/>
  <c r="G67"/>
  <c r="G68"/>
  <c r="F68"/>
  <c r="F67"/>
  <c r="F31"/>
  <c r="G31"/>
  <c r="G30"/>
  <c r="F30"/>
  <c r="F28"/>
  <c r="G28"/>
  <c r="G27"/>
  <c r="F27"/>
  <c r="G24"/>
  <c r="G25"/>
  <c r="F25"/>
  <c r="F24"/>
  <c r="M23"/>
  <c r="L23"/>
  <c r="L26"/>
  <c r="L29"/>
  <c r="M41"/>
  <c r="L41"/>
  <c r="M38"/>
  <c r="L38"/>
  <c r="G39"/>
  <c r="G40"/>
  <c r="F40"/>
  <c r="F39"/>
  <c r="G42"/>
  <c r="G43"/>
  <c r="F43"/>
  <c r="F42"/>
  <c r="M44"/>
  <c r="L44"/>
  <c r="M50"/>
  <c r="L50"/>
  <c r="G51"/>
  <c r="G52"/>
  <c r="F52"/>
  <c r="F51"/>
  <c r="M47"/>
  <c r="L47"/>
  <c r="G49"/>
  <c r="F49"/>
  <c r="G48"/>
  <c r="F48"/>
  <c r="G45"/>
  <c r="G46"/>
  <c r="F46"/>
  <c r="F45"/>
  <c r="H118"/>
  <c r="I118"/>
  <c r="G204" l="1"/>
  <c r="G251"/>
  <c r="G254"/>
  <c r="H176"/>
  <c r="F204"/>
  <c r="G257"/>
  <c r="G260"/>
  <c r="F249"/>
  <c r="F254"/>
  <c r="F257"/>
  <c r="F260"/>
  <c r="G235"/>
  <c r="F235"/>
  <c r="F103"/>
  <c r="F106"/>
  <c r="F112"/>
  <c r="G94"/>
  <c r="G100"/>
  <c r="G103"/>
  <c r="I176"/>
  <c r="F82"/>
  <c r="F100"/>
  <c r="G142"/>
  <c r="G177"/>
  <c r="G176" s="1"/>
  <c r="G179"/>
  <c r="F186"/>
  <c r="F185" s="1"/>
  <c r="F188"/>
  <c r="F177"/>
  <c r="F176" s="1"/>
  <c r="F179"/>
  <c r="G186"/>
  <c r="G185" s="1"/>
  <c r="G188"/>
  <c r="F163"/>
  <c r="G82"/>
  <c r="G163"/>
  <c r="G97"/>
  <c r="G109"/>
  <c r="G115"/>
  <c r="G106"/>
  <c r="G112"/>
  <c r="F94"/>
  <c r="G136"/>
  <c r="F97"/>
  <c r="F109"/>
  <c r="F115"/>
  <c r="F139"/>
  <c r="F142"/>
  <c r="F80"/>
  <c r="H79"/>
  <c r="G139"/>
  <c r="G80"/>
  <c r="G79" s="1"/>
  <c r="I79"/>
  <c r="F136"/>
  <c r="G85"/>
  <c r="G91"/>
  <c r="F85"/>
  <c r="F91"/>
  <c r="I35"/>
  <c r="I20"/>
  <c r="F66"/>
  <c r="G66"/>
  <c r="F81"/>
  <c r="H78"/>
  <c r="H35"/>
  <c r="H20"/>
  <c r="G50"/>
  <c r="G41"/>
  <c r="F22"/>
  <c r="G26"/>
  <c r="F250"/>
  <c r="G23"/>
  <c r="G250"/>
  <c r="G38"/>
  <c r="F26"/>
  <c r="F29"/>
  <c r="G44"/>
  <c r="G47"/>
  <c r="G29"/>
  <c r="F44"/>
  <c r="F47"/>
  <c r="F23"/>
  <c r="F50"/>
  <c r="F41"/>
  <c r="F38"/>
  <c r="F21"/>
  <c r="G22"/>
  <c r="G21"/>
  <c r="F36"/>
  <c r="F37"/>
  <c r="F34" s="1"/>
  <c r="G36"/>
  <c r="G37"/>
  <c r="G249"/>
  <c r="G248" s="1"/>
  <c r="G118"/>
  <c r="H77"/>
  <c r="I186"/>
  <c r="H187"/>
  <c r="H185" s="1"/>
  <c r="I187"/>
  <c r="G212"/>
  <c r="F212"/>
  <c r="F118"/>
  <c r="F248" l="1"/>
  <c r="I185"/>
  <c r="F79"/>
  <c r="F20"/>
  <c r="G20"/>
  <c r="F35"/>
  <c r="G35"/>
  <c r="I88"/>
  <c r="I82"/>
  <c r="H88" l="1"/>
  <c r="H82"/>
  <c r="H228"/>
  <c r="I228"/>
  <c r="H229"/>
  <c r="H226" s="1"/>
  <c r="H240" s="1"/>
  <c r="I229"/>
  <c r="I226" s="1"/>
  <c r="I240" s="1"/>
  <c r="H203"/>
  <c r="H200" s="1"/>
  <c r="H219" s="1"/>
  <c r="I203"/>
  <c r="I200" s="1"/>
  <c r="I219" s="1"/>
  <c r="H202"/>
  <c r="I202"/>
  <c r="H33"/>
  <c r="I33"/>
  <c r="H34"/>
  <c r="I34"/>
  <c r="H246"/>
  <c r="H264" s="1"/>
  <c r="I246"/>
  <c r="I264" s="1"/>
  <c r="H247"/>
  <c r="H265" s="1"/>
  <c r="I247"/>
  <c r="I265" s="1"/>
  <c r="F161"/>
  <c r="H161"/>
  <c r="I161"/>
  <c r="H162"/>
  <c r="H159" s="1"/>
  <c r="H168" s="1"/>
  <c r="I162"/>
  <c r="I159" s="1"/>
  <c r="I168" s="1"/>
  <c r="F247"/>
  <c r="F265" s="1"/>
  <c r="G246"/>
  <c r="G264" s="1"/>
  <c r="F246"/>
  <c r="F264" s="1"/>
  <c r="G229"/>
  <c r="G226" s="1"/>
  <c r="G240" s="1"/>
  <c r="F229"/>
  <c r="G228"/>
  <c r="F228"/>
  <c r="G203"/>
  <c r="G200" s="1"/>
  <c r="G219" s="1"/>
  <c r="G202"/>
  <c r="F202"/>
  <c r="F183"/>
  <c r="F175"/>
  <c r="G174"/>
  <c r="F174"/>
  <c r="G162"/>
  <c r="G159" s="1"/>
  <c r="G168" s="1"/>
  <c r="F162"/>
  <c r="F159" s="1"/>
  <c r="F168" s="1"/>
  <c r="G161"/>
  <c r="G145"/>
  <c r="G135"/>
  <c r="G132" s="1"/>
  <c r="G152" s="1"/>
  <c r="F135"/>
  <c r="F134"/>
  <c r="G78"/>
  <c r="G125" s="1"/>
  <c r="F78"/>
  <c r="F125" s="1"/>
  <c r="G77"/>
  <c r="G124" s="1"/>
  <c r="F77"/>
  <c r="F124" s="1"/>
  <c r="G65"/>
  <c r="F64"/>
  <c r="G34"/>
  <c r="F33"/>
  <c r="F32" s="1"/>
  <c r="F19"/>
  <c r="I230"/>
  <c r="H230"/>
  <c r="I207"/>
  <c r="H207"/>
  <c r="I184"/>
  <c r="H184"/>
  <c r="I183"/>
  <c r="H183"/>
  <c r="I175"/>
  <c r="H175"/>
  <c r="I174"/>
  <c r="H174"/>
  <c r="I145"/>
  <c r="H145"/>
  <c r="I135"/>
  <c r="I132" s="1"/>
  <c r="I152" s="1"/>
  <c r="H135"/>
  <c r="I134"/>
  <c r="H134"/>
  <c r="I76"/>
  <c r="I123" s="1"/>
  <c r="H76"/>
  <c r="H123" s="1"/>
  <c r="I78"/>
  <c r="I125" s="1"/>
  <c r="H125"/>
  <c r="I77"/>
  <c r="I124" s="1"/>
  <c r="H124"/>
  <c r="I65"/>
  <c r="I62" s="1"/>
  <c r="I71" s="1"/>
  <c r="H65"/>
  <c r="H62" s="1"/>
  <c r="H71" s="1"/>
  <c r="I64"/>
  <c r="H64"/>
  <c r="I19"/>
  <c r="H19"/>
  <c r="I18"/>
  <c r="H18"/>
  <c r="H12"/>
  <c r="I12" s="1"/>
  <c r="J12" s="1"/>
  <c r="K12" s="1"/>
  <c r="L12" s="1"/>
  <c r="M12" s="1"/>
  <c r="N12" s="1"/>
  <c r="O12" s="1"/>
  <c r="G64"/>
  <c r="F65"/>
  <c r="F62" s="1"/>
  <c r="F71" s="1"/>
  <c r="G175"/>
  <c r="G225" l="1"/>
  <c r="G239" s="1"/>
  <c r="G227"/>
  <c r="F225"/>
  <c r="F239" s="1"/>
  <c r="F227"/>
  <c r="H225"/>
  <c r="H239" s="1"/>
  <c r="H227"/>
  <c r="I225"/>
  <c r="I239" s="1"/>
  <c r="I227"/>
  <c r="F199"/>
  <c r="F218" s="1"/>
  <c r="H199"/>
  <c r="H218" s="1"/>
  <c r="H201"/>
  <c r="I199"/>
  <c r="I218" s="1"/>
  <c r="I201"/>
  <c r="G199"/>
  <c r="G218" s="1"/>
  <c r="G201"/>
  <c r="I182"/>
  <c r="H182"/>
  <c r="G160"/>
  <c r="I160"/>
  <c r="F160"/>
  <c r="F157" s="1"/>
  <c r="F166" s="1"/>
  <c r="H158"/>
  <c r="H167" s="1"/>
  <c r="H160"/>
  <c r="I131"/>
  <c r="I151" s="1"/>
  <c r="I133"/>
  <c r="I130" s="1"/>
  <c r="I150" s="1"/>
  <c r="F131"/>
  <c r="F151" s="1"/>
  <c r="F133"/>
  <c r="H131"/>
  <c r="H151" s="1"/>
  <c r="H133"/>
  <c r="H130" s="1"/>
  <c r="H150" s="1"/>
  <c r="H61"/>
  <c r="H70" s="1"/>
  <c r="H63"/>
  <c r="H60" s="1"/>
  <c r="H69" s="1"/>
  <c r="F61"/>
  <c r="F70" s="1"/>
  <c r="F63"/>
  <c r="F60" s="1"/>
  <c r="F69" s="1"/>
  <c r="G61"/>
  <c r="G70" s="1"/>
  <c r="G63"/>
  <c r="I61"/>
  <c r="I70" s="1"/>
  <c r="I63"/>
  <c r="I60" s="1"/>
  <c r="I69" s="1"/>
  <c r="H32"/>
  <c r="I32"/>
  <c r="F76"/>
  <c r="F123" s="1"/>
  <c r="G19"/>
  <c r="G55" s="1"/>
  <c r="F207"/>
  <c r="I224"/>
  <c r="I238" s="1"/>
  <c r="I245"/>
  <c r="I263" s="1"/>
  <c r="G134"/>
  <c r="F145"/>
  <c r="G207"/>
  <c r="I157"/>
  <c r="I166" s="1"/>
  <c r="H54"/>
  <c r="I158"/>
  <c r="I167" s="1"/>
  <c r="G183"/>
  <c r="G230"/>
  <c r="H17"/>
  <c r="F230"/>
  <c r="F203"/>
  <c r="F200" s="1"/>
  <c r="F219" s="1"/>
  <c r="G18"/>
  <c r="H157"/>
  <c r="H166" s="1"/>
  <c r="I173"/>
  <c r="H132"/>
  <c r="H152" s="1"/>
  <c r="H245"/>
  <c r="H263" s="1"/>
  <c r="G33"/>
  <c r="G32" s="1"/>
  <c r="H224"/>
  <c r="H238" s="1"/>
  <c r="H173"/>
  <c r="G173"/>
  <c r="I198"/>
  <c r="I217" s="1"/>
  <c r="I17"/>
  <c r="I192"/>
  <c r="H55"/>
  <c r="I193"/>
  <c r="H192"/>
  <c r="H198"/>
  <c r="H217" s="1"/>
  <c r="F18"/>
  <c r="F54" s="1"/>
  <c r="G60"/>
  <c r="G69" s="1"/>
  <c r="G62"/>
  <c r="G71" s="1"/>
  <c r="G224"/>
  <c r="G238" s="1"/>
  <c r="G198"/>
  <c r="G217" s="1"/>
  <c r="I54"/>
  <c r="F192"/>
  <c r="F173"/>
  <c r="H193"/>
  <c r="G158"/>
  <c r="G167" s="1"/>
  <c r="G157"/>
  <c r="G166" s="1"/>
  <c r="I55"/>
  <c r="F158"/>
  <c r="F167" s="1"/>
  <c r="F55"/>
  <c r="F132"/>
  <c r="F152" s="1"/>
  <c r="F130"/>
  <c r="F150" s="1"/>
  <c r="F245"/>
  <c r="F263" s="1"/>
  <c r="G247"/>
  <c r="G265" s="1"/>
  <c r="F201" l="1"/>
  <c r="F198" s="1"/>
  <c r="F217" s="1"/>
  <c r="G192"/>
  <c r="G131"/>
  <c r="G151" s="1"/>
  <c r="G133"/>
  <c r="G130" s="1"/>
  <c r="G150" s="1"/>
  <c r="G76"/>
  <c r="G123" s="1"/>
  <c r="G17"/>
  <c r="H191"/>
  <c r="G54"/>
  <c r="F17"/>
  <c r="F53" s="1"/>
  <c r="H53"/>
  <c r="F184"/>
  <c r="H267"/>
  <c r="I268"/>
  <c r="I267"/>
  <c r="F267"/>
  <c r="H268"/>
  <c r="I191"/>
  <c r="I53"/>
  <c r="G184"/>
  <c r="G193" s="1"/>
  <c r="G268" s="1"/>
  <c r="F224"/>
  <c r="F238" s="1"/>
  <c r="F226"/>
  <c r="F240" s="1"/>
  <c r="G245"/>
  <c r="G263" s="1"/>
  <c r="G267" l="1"/>
  <c r="F193"/>
  <c r="F268" s="1"/>
  <c r="F182"/>
  <c r="F191" s="1"/>
  <c r="G182"/>
  <c r="G191" s="1"/>
  <c r="G53"/>
</calcChain>
</file>

<file path=xl/sharedStrings.xml><?xml version="1.0" encoding="utf-8"?>
<sst xmlns="http://schemas.openxmlformats.org/spreadsheetml/2006/main" count="796" uniqueCount="233">
  <si>
    <t>№ п/п</t>
  </si>
  <si>
    <t>Главный распорядитель средств местного бюджета</t>
  </si>
  <si>
    <t>Целевая статья расходов</t>
  </si>
  <si>
    <t>Источник</t>
  </si>
  <si>
    <t>Код бюджетной классификации</t>
  </si>
  <si>
    <t>План</t>
  </si>
  <si>
    <t>Наименование</t>
  </si>
  <si>
    <t>Единица измерения</t>
  </si>
  <si>
    <t>Всего, из них расходы на счет:</t>
  </si>
  <si>
    <t>Х</t>
  </si>
  <si>
    <t>Итого по подпрограмме 1 муниципальной программы</t>
  </si>
  <si>
    <t>ВСЕГО по  муниципальной программе</t>
  </si>
  <si>
    <t>Факт</t>
  </si>
  <si>
    <t>Всего</t>
  </si>
  <si>
    <t xml:space="preserve">Факт </t>
  </si>
  <si>
    <t>Значение</t>
  </si>
  <si>
    <t>Объем (рублей)</t>
  </si>
  <si>
    <t>Наименование показателя</t>
  </si>
  <si>
    <t>Финансовое обеспечение</t>
  </si>
  <si>
    <t>Всего, из них расходы за счет:</t>
  </si>
  <si>
    <t>- источника №1</t>
  </si>
  <si>
    <t>- источника №2</t>
  </si>
  <si>
    <t>- источника №3</t>
  </si>
  <si>
    <t>- источника №4</t>
  </si>
  <si>
    <t>Целевой индикатор мероприятий муниципальной программы</t>
  </si>
  <si>
    <t>2. Поступлений целевого характера из областного бюджета (далее - источник №2)</t>
  </si>
  <si>
    <t>2</t>
  </si>
  <si>
    <t xml:space="preserve"> о реализации муниципальной программы  Москаленского муниципального района Омской области (далее - муниципальная программа)</t>
  </si>
  <si>
    <t>ОТЧЕТ</t>
  </si>
  <si>
    <t>1. Налоговых и неналоговых доходов, поступлений нецелевого характера из местного бюджета (далее - источник №1)</t>
  </si>
  <si>
    <t>Итого по подпрограмме 2 муниципальной программы</t>
  </si>
  <si>
    <t>1.1.</t>
  </si>
  <si>
    <t>1.1.1.</t>
  </si>
  <si>
    <t>1.1.2.</t>
  </si>
  <si>
    <t>1.1.1</t>
  </si>
  <si>
    <t>1.1.2</t>
  </si>
  <si>
    <t>1.1.3</t>
  </si>
  <si>
    <t>2.1.</t>
  </si>
  <si>
    <t>2.1.2</t>
  </si>
  <si>
    <t>2.1.1</t>
  </si>
  <si>
    <t>единиц</t>
  </si>
  <si>
    <t>процент</t>
  </si>
  <si>
    <r>
      <t xml:space="preserve">                                                                                    </t>
    </r>
    <r>
      <rPr>
        <b/>
        <sz val="12"/>
        <color indexed="10"/>
        <rFont val="Times New Roman"/>
        <family val="1"/>
        <charset val="204"/>
      </rPr>
      <t xml:space="preserve">  "Повышение эффективности деятельности органов местного самоуправления Москаленского муниципального района Омской области"</t>
    </r>
  </si>
  <si>
    <t>Цель муниципальной программы: Повышение эффективности деятельности органов местного самоуправления на территории Москаленского муниципального района Омской области</t>
  </si>
  <si>
    <t>Подпрограмма № 1 "Создание условий для обеспечения граждан доступным и комфортным жильем на территории Москаленского муниципального района"</t>
  </si>
  <si>
    <t>Задача № 1 муниципальной программы: "Обеспечение населения Москаленского муниципального района Омской области комфортным жильем"</t>
  </si>
  <si>
    <t>Цель подпрограммы 1 муниципальной программы: "Создание условий для дальнейшего развития жилищной сферы, обеспечение доступности жилья для граждан, улучшение качества жизни населения за чсчет повышения эффективности функцилнирования жилищно-коммунального хозяйства на ерритории Москаленского муниципального района Омской области"</t>
  </si>
  <si>
    <t>Задача № 1 подпрограммы 1 муниципальной программы: Обеспечение  населения Москаленского муниципального района Омской области комфортным жильем</t>
  </si>
  <si>
    <t>Основное мероприятие: Развитие жилищного строительства на территории Москаленского муниципального района</t>
  </si>
  <si>
    <t>Мероприятие 1: Предоставление молодым семьям социальных выплат на приобретение или строительство  жилья, в том числе  на уплату первоначального взноса при получении жилищного кредита,  в том числе ипотечного, или жилищного займа на приобретение жилого помещения или строительство индивидуального жилого дома</t>
  </si>
  <si>
    <t>Мероприятие 2: Разработка  документов территориального планирования и градостроительного зонирования (в том числе внесение изменений), включая  подготовку документации для внесения сведений о границах населенных пунктов и границах территориальных зон в Единый государственный реестр недвижимости</t>
  </si>
  <si>
    <t>1.1.4</t>
  </si>
  <si>
    <t>Задача №2 ПП 1: Улучшение качества жизни населения за счет повышения эффективности функционирования жилищно-коммунального хозяйства</t>
  </si>
  <si>
    <t>2.1</t>
  </si>
  <si>
    <t>Основное мероприятие 2.  Развитие коммунальной инфраструктуры на территории Москаленского района Омской области</t>
  </si>
  <si>
    <t>Мероприятие 1:  Субсидия юридическим лицам в сфере ЖКХ на подготовку и прохождение отопительного периода</t>
  </si>
  <si>
    <t>2.1.5</t>
  </si>
  <si>
    <t>2.1.6</t>
  </si>
  <si>
    <t>Количество молодых семей, улучшивших жилищные условия в общем количестве молодых семей, нуждающихся в решении жилищной проблемы</t>
  </si>
  <si>
    <t>Количество поселений, в которых разработаны генеральные планы, единиц</t>
  </si>
  <si>
    <t>Освоение финансирования, предусмотренного подпрограммой на проведение  мероприятий</t>
  </si>
  <si>
    <t>Освоение субсидий</t>
  </si>
  <si>
    <t>Доля освоения инвестиций, предусмотренных подпрограммой на развитие коммунального комплекса</t>
  </si>
  <si>
    <t>Подпрограмма № 2 "Модернизация и развитие пассажирского транспорта Москаленского муниципального района Омской области"</t>
  </si>
  <si>
    <t>Задача № 2 муниципальной программы: "Обеспечение транспортной доступности на уровне, гарантирующем экономическую целостность и социальную стабильность муниципального района"</t>
  </si>
  <si>
    <t>Цель подпрограммы 2 муниципальной программы: "Обеспечение транспортной доступности на уровне, гарантирующем экономическую целостность и социальную стабильность муниципального района"</t>
  </si>
  <si>
    <t>Задача № 1 подпрограммы 2 муниципальной программы: Обеспечение населённых пунктов круглогодичной связью по автомобильным дорогам с твердым покрытием</t>
  </si>
  <si>
    <t>ОМ: "Развитие транспортного обеспечения населения"</t>
  </si>
  <si>
    <t>Мероприятие 1: Организация транспортного обслуживания населения</t>
  </si>
  <si>
    <t>Доступность транспортных услуг автомобильным транспортом</t>
  </si>
  <si>
    <t>Подпрограмма № 3 "Обеспечение реализации муниципальной программы Москаленского муниципального района Омской области "Повышение эфективности деятельности органов местного самоуправления Москаленского муниципального района Омской области"</t>
  </si>
  <si>
    <t>Задача № 3 муниципальной программы: "Устойчивое и эффективное осуществление своих полномочий администрацией Москаленского муниципального района в соответствии с действующим законодательством РФ"</t>
  </si>
  <si>
    <t>Цель подпрограммы 3 муниципальной программы: "Повышение качества эффективности исполнения полномочий администрации Москаленского муниципального района Омской области"</t>
  </si>
  <si>
    <t>Задача № 1 подпрограммы 3 муниципальной программы: Устойчивое и эффективное осуществление своих полномочий администрацией Москаленского муниципального района в соответствии с действующим законодательством РФ.</t>
  </si>
  <si>
    <t xml:space="preserve">Количество граждан замещавших отдельные муниципальные должности в Москаленском муниципальном районе </t>
  </si>
  <si>
    <t>человек</t>
  </si>
  <si>
    <t>Количество граждан имеющих звание почетный житель Москаленского района</t>
  </si>
  <si>
    <t>Количество обратившихся за адресной помощью лиц, оказавшихся в трудной жизненной ситуации</t>
  </si>
  <si>
    <t>Доля расходов на административно-хозяйственное обеспечение</t>
  </si>
  <si>
    <t>Количество заседаний комиссий по делам несовершеннолетних и защите их прав</t>
  </si>
  <si>
    <t>Количество заседаний административных комиссий</t>
  </si>
  <si>
    <t>Итого по подпрограмме 3 муниципальной программы</t>
  </si>
  <si>
    <t>Подпрограмма № 4 "Охрана общественного порядка, борьба с претупностью и профилактика правонарушений в Москаленском муниципальном районе Омской области"</t>
  </si>
  <si>
    <t>Задача № 4 муниципальной программы: "Борьба с претупностью и профилактика правонарушений на территории района"</t>
  </si>
  <si>
    <t>Цель подпрограммы 4 муниципальной программы: "Совершенствование системы социальной профилактики правонарушений, предполагающей активизацию борьбы с пьянством, алкоголизмом и наркоманией"</t>
  </si>
  <si>
    <t>Задача № 1 подпрограммы 4 муниципальной программы: Борьба с преступностью, профилактика преступлений и правонарушений</t>
  </si>
  <si>
    <t>Мероприятие 1: Организация пунктов общественного порядка с привлечением населения к работе ДНД</t>
  </si>
  <si>
    <t>Мероприятие 2: Установка на объектах потенциального посягательства инженерно-технических средств охраны, систем видеонаблюдения и контроля доступа</t>
  </si>
  <si>
    <t>Мероприятие 3: Профилактика правонарушений по борьбе с алкоголизмом и наркоманией</t>
  </si>
  <si>
    <t xml:space="preserve">Мероприятие 4: Разработка и распространение среди населения памяток, буклетов, методических материалов о порядке действий при совершении в отношении них правонарушений, а также информационных материалов антитеррористической и противоэкстремистской направленности  </t>
  </si>
  <si>
    <t>соотношение числа правонарушений, совершенных в состоянии алкогольного опьянения</t>
  </si>
  <si>
    <t>Доля средств освоенных на реализацию мероприятия в общем объеме средств предусмотренных на реализацию мероприятия</t>
  </si>
  <si>
    <t>единиц на 1 тыс. населения</t>
  </si>
  <si>
    <t>Итого по подпрограмме 4 муниципальной программы</t>
  </si>
  <si>
    <t>Подпрограмма № 5 "Содействие развитию и поддержка социально ориентированных некоммерческих организаций в Москаленском муниципальном районе Омской области"</t>
  </si>
  <si>
    <t>Задача № 5 муниципальной программы: "Развитие и совершенствование деятельности социально ориентированных некоммерческих организаций (далее - СОНКО) Москаленского муниципального района посредством вовлечеия населения в процессы местного самоуправления для обеспечения наиболее полного и эффективного использования возможностей СОНКО в решении задач социального развития муниципального района""</t>
  </si>
  <si>
    <t>Цель подпрограммы 5 муниципальной программы: "Создание условий для повышения активности деятельности СОНКО и формирования новых социально ориентированных организаций в Москаленском муниципальном районе"</t>
  </si>
  <si>
    <t>Задача № 1 подпрограммы 5 муниципальной программы: Развитие и совершенствование деятельности социально ориентированных некоммерческих организаций (далее - СОНКО)  Москаленского муниципального района посредством вовлечения населения в процессы местного самоуправления для обеспечения наиболее полного и эффективного использования возможностей СОНКО в решении задач социального развития  муниципального района</t>
  </si>
  <si>
    <t>ОМ: Оказание финансовой поддержки социально ориентированным некоммерческим организациям</t>
  </si>
  <si>
    <t xml:space="preserve">Мероприятие 1: Предоставление субсидий социально ориентированным некоммерческим организациям </t>
  </si>
  <si>
    <t>Количество СОНКО, получивших муниципальную поддержку и внесенных в муниципальный реестр социально ориентированных организаций – получателей поддержки</t>
  </si>
  <si>
    <t>Итого по подпрограмме 5 муниципальной программы</t>
  </si>
  <si>
    <t>Подпрограмма № 6 "Обращение с отходами производства и потребления, в том числе с твердыми коммунальными отходами"</t>
  </si>
  <si>
    <t>Задача № 6 муниципальной программы: "Предотвращение твердого воздействия отходов производства и потребления на здоровье человека и окружающую среду, а также вовлечение таких отходов в хозяйственный оборот в качестве дополнительных источников сырья, путем создания мест (площадок) накопления твердых коммунальных отходов в каждом поселении Москаленского муниципального района"</t>
  </si>
  <si>
    <t>Цель подпрограммы 6 муниципальной программы: "Предупреждение и ликвидация последствий причинения вреда окружающей среде при размещении отходов производства и потребления, в тмо числе твердых коммунальных отходов (далее - ТКО)"</t>
  </si>
  <si>
    <t>Задача № 1 подпрограммы 6 муниципальной программы: Предотвращение вредного воздействия отходов производства и потребления на здоровье человека и окружающую среду, а также вовлечение таких отходов в хозяйственный оборот в качестве дополнительных источников сырья, путем создания мест (площадок) накопления твердых коммунальных отходов в каждом поселении Москаленского муниципального района</t>
  </si>
  <si>
    <t>ОМ: Обеспечение проживаемого населения Москаленского муниципального района Омской области дополнительными местами (площадками) накопления ТКО</t>
  </si>
  <si>
    <t>Задача № 2 подпрограммы 6 муниципальной программы: Обеспечение доступа к информации в сфере обращения с отходами.</t>
  </si>
  <si>
    <t>ОМ:Проведение экологических мер</t>
  </si>
  <si>
    <t>Итого по подпрограмме 6 муниципальной программы</t>
  </si>
  <si>
    <t>Количество ликвидированных свалок</t>
  </si>
  <si>
    <t>штук</t>
  </si>
  <si>
    <t>Подпрограмма № 7 "Повышение безопасности дорожного движения в Москаленском муниципальном районе Омской области"</t>
  </si>
  <si>
    <t>Задача № 7 муниципальной программы: "Обеспечение охраны жизни, здоровья граждан, сохранности их имущества, безопасных условий дорожного движения"</t>
  </si>
  <si>
    <t>Цель подпрограммы 7 муниципальной программы: "Развиьтие системы организации движения транспортных средств и пешеходов, повышение безопасности дорожных условий"</t>
  </si>
  <si>
    <t>Задача № 1 подпрограммы 7 муниципальной программы: Обеспечение охраны жизни, здоровья граждан, сохранности их имущества, безопасных условий дорожного движения</t>
  </si>
  <si>
    <t>ОМ: Повышение правового сознания и предупреждение опасного поведения участников дорожного движения.</t>
  </si>
  <si>
    <t>Мероприятие 1: Обустройство автомобильных дорог дорожными знаками.</t>
  </si>
  <si>
    <t>Мероприятие 1: Проведение мероприятий, направленных на укрепление дисциплины участников дорожного движения</t>
  </si>
  <si>
    <t>Обеспеченность автомобильных дорог дорожными знаками</t>
  </si>
  <si>
    <t>Обеспечение финансирование, предусмотренного подпрограммой на прведение мероприятий</t>
  </si>
  <si>
    <t>Итого по подпрограмме 7 муниципальной программы</t>
  </si>
  <si>
    <t>Подпрограмма № 8 "Энергосбережение и повышение энергетической эффективности в Москаленском муниципальном районе"</t>
  </si>
  <si>
    <t>Задача № 8 муниципальной программы: "Повышение энергетической эффективности и сокращение энергетических издержек в бюджетном секторе Москаленского муниципального района"</t>
  </si>
  <si>
    <t>Цель подпрограммы 8 муниципальной программы: "Сокращение энергоемкости и оптимизация бюджетных расходов на оплату потребления топливно-энрегетических ресурсов"</t>
  </si>
  <si>
    <t>Задача № 1 подпрограммы 8 муниципальной программы: Повышение энергетической эффективности и сокращение энергетических издержек в бюджетном секторе Москаленского муниципального района</t>
  </si>
  <si>
    <t>ОМ: Снижение расходов на оплату потребления топливно-энергетических ресурсов.</t>
  </si>
  <si>
    <t>Снижение потребления электрической энергии</t>
  </si>
  <si>
    <t>Итого по подпрограмме 8 муниципальной программы</t>
  </si>
  <si>
    <t>Подпрограмма № 10 "Профилактика безнадзорности и правонарушений несовершеннолетних на территории Москаленского муниципального района"</t>
  </si>
  <si>
    <t>Задача № 10 муниципальной программы: "Координация деятельности органов и учреждений системы профилактики безнадзорности и правонарушений несовершеннолетних, направленной на профилактику безнадзорности и противоправного поведения несовершеннолетних"</t>
  </si>
  <si>
    <t>Цель подпрограммы 10 муниципальной программы: "Комплексное решение проблем профилактики безнадзорности и правонарушений несовершеннолетних, их социальная реабилитация в современном обществе"</t>
  </si>
  <si>
    <t xml:space="preserve">ОМ: Предупреждение безнадзорности и правонарушений несовершеннолетних </t>
  </si>
  <si>
    <t>Мероприятие 1: Проведение муниципальных конкурсов, спартакиад, туристических слетов, мероприятий, экскурсий, поездок, акций и мероприятий для подростков и молодежи  Москаленского муниципального района с целью профилактики правонарушений и их социализации.</t>
  </si>
  <si>
    <t>Мероприятие 2: Содействие временному трудоустройству несовершеннолетних граждан в возрасте от 14 до 18 лет состоящих на учете в территориальном БД СОП, на учете в ПДН и КДН, в свободное от учебы время</t>
  </si>
  <si>
    <t>Мероприятие 2: Содействие оздоровлению и летней занятости несовершеннолетних, состоящих на учете в ПДН ОМВД России по Москаленскому району, проживающих в семьях СОП и ТЖС</t>
  </si>
  <si>
    <t>Количество проведенных муниципальных конкурсов социальной рекламы, спартакиад, туристических слетов, акций, мероприятий, направленных на формирование здорового образа жизни, активной позиции граждан по предупреждению терроризма, экстремизма и других правонарушений в молодёжной среде, для подростков и молодежи</t>
  </si>
  <si>
    <t>Количество несовершеннолетних оказавшихся в трудной жизненной ситуации принявших участие в районных (и др.) творческих конкурсах</t>
  </si>
  <si>
    <t>Количество несовершеннолетних граждан в возрасте от 14 до 18 лет состоящих на учете в территориальном БД СОП, на учете в ПДН и КДН трудоустроенных в летний период</t>
  </si>
  <si>
    <t>Итого по подпрограмме 10 муниципальной программы</t>
  </si>
  <si>
    <t>семья</t>
  </si>
  <si>
    <t>(502) администрация Москаленского муниципального района Омской области</t>
  </si>
  <si>
    <t>07101L4970</t>
  </si>
  <si>
    <t>0710171620
07101S1620</t>
  </si>
  <si>
    <t>0710210220</t>
  </si>
  <si>
    <t>0710210230</t>
  </si>
  <si>
    <t>0710210210</t>
  </si>
  <si>
    <t>0710210260</t>
  </si>
  <si>
    <t>0720110020
0720170840
07201S0840</t>
  </si>
  <si>
    <t>0740110010</t>
  </si>
  <si>
    <t>0740110020</t>
  </si>
  <si>
    <t>0740110030</t>
  </si>
  <si>
    <t>0740110040</t>
  </si>
  <si>
    <t>0750171240
07501S1240</t>
  </si>
  <si>
    <t>0760110010</t>
  </si>
  <si>
    <t>0760210010</t>
  </si>
  <si>
    <t>0770110030</t>
  </si>
  <si>
    <t>07710110010</t>
  </si>
  <si>
    <t>0780110020</t>
  </si>
  <si>
    <t>0780171980
07801S1980</t>
  </si>
  <si>
    <t>07Б0210010</t>
  </si>
  <si>
    <t>07Б0210020</t>
  </si>
  <si>
    <t>07Б0210030</t>
  </si>
  <si>
    <t>чел</t>
  </si>
  <si>
    <t>1. Источник № 1</t>
  </si>
  <si>
    <t>2. Источник № 2</t>
  </si>
  <si>
    <t>Количество лиц, имеющих право на получение доплат</t>
  </si>
  <si>
    <t>1.1.5</t>
  </si>
  <si>
    <t>1.1.6</t>
  </si>
  <si>
    <t>1.1.7</t>
  </si>
  <si>
    <t>кол-во заседаний за год</t>
  </si>
  <si>
    <t>1.1.9</t>
  </si>
  <si>
    <t>1.1.10</t>
  </si>
  <si>
    <t>1.1.11</t>
  </si>
  <si>
    <t>1.1.12</t>
  </si>
  <si>
    <t>Мероприятие 4: Предоставление денежной выплаты гражданам, имеющим трёх и более детей, зарегистрированным в качестве многодетной семьи для индивидуального жилищного строительства, расположенных на территории Омской области</t>
  </si>
  <si>
    <t>0710172590</t>
  </si>
  <si>
    <t>Количество семей, получиыших денежные выплаты</t>
  </si>
  <si>
    <t>1.1.13</t>
  </si>
  <si>
    <t>073011998П</t>
  </si>
  <si>
    <t>Мероприятие Руководство и управление в сфере установленных функций органов местного самоуправления</t>
  </si>
  <si>
    <t>Мероприятие Административно - хозяйственное обеспечение деятельности Администрации</t>
  </si>
  <si>
    <t>Мероприятие Осуществление государственного полномочия по созданию административных комиссий, в том числе обеспечению их деятельности</t>
  </si>
  <si>
    <t>Мероприятие Реализация прочих мероприятий</t>
  </si>
  <si>
    <t>Мероприятие Единовременная адресная помощь лицам, оказавшимся в трудной жизненной ситуации</t>
  </si>
  <si>
    <t xml:space="preserve">Мероприятие Выплаты гражданам имеющим звание "Почетный житель Москаленского района" </t>
  </si>
  <si>
    <t>на 1 января 2025 года</t>
  </si>
  <si>
    <t>2024 год</t>
  </si>
  <si>
    <t>1.1.3.</t>
  </si>
  <si>
    <t xml:space="preserve">Мероприятие 2: Повышение уровня  обеспеченности системами холодного и горячего водоснабжения, газоснабжения, отопления и канализации, снижение уровня износа основных фондов и аварийности в жилищно - коммунальном комплексе  </t>
  </si>
  <si>
    <t>2.1.4.</t>
  </si>
  <si>
    <t>Мерпориятие 4: Субсидии на финансовое обечспечение (возмещение) затрат, связанных с погашением кредиторской задолженности за поставленные топливно-энергетические и коммунальные ресурсы организациям коммунального комплекса, осуществляющим регулируемый вид деятельности в сфере теплоснабжения</t>
  </si>
  <si>
    <t>Мероприятие 5: Возмещение затрат, образовавшихся в связи с увеличением стоимости приобретения топлива относительно стоимости топлива, предусмотренной в тарифах</t>
  </si>
  <si>
    <t>Освоение субсидий по возмещению затрат, образовавшихся в связи с увеличением стоимости приобретения топлива</t>
  </si>
  <si>
    <t xml:space="preserve">Мероприятие 6: Субсидии муниципальным унитарным предприятиям на формирование и (или) увеличение уставного фонда </t>
  </si>
  <si>
    <t>Освоение субсидий муниципальным унитарным предприятиям</t>
  </si>
  <si>
    <t>2. Источник № 3</t>
  </si>
  <si>
    <t>2. Источник № 4</t>
  </si>
  <si>
    <t>Мероприятие Выплата пенсий за выслугу лет муниципальным служащим</t>
  </si>
  <si>
    <t>Удовлетворенность населения деятельностью органов местного самоуправления муниципального района</t>
  </si>
  <si>
    <t>Мероприятие Обеспечение осуществления переданных государственных полномочий по составлению (изменению) списков кандидатов в присяжные заседатели федеральных судов общей юрисдикции</t>
  </si>
  <si>
    <t>Количество списков кандидатов в присяжные заседатели федеральных судов общей юрисдикции в Российской Федерации"</t>
  </si>
  <si>
    <t>1.1.8.</t>
  </si>
  <si>
    <t>Мероприятие Организация, в том числе обеспечению деятельности муниципальных комиссий по делам несовершенолетних и защите их прав</t>
  </si>
  <si>
    <t>заседаний в год</t>
  </si>
  <si>
    <t>Мероприятие Приобретение недвижимого имущества для размещения МБОУ "Москаленская очно-заочная средняя общеобразовательная школа"</t>
  </si>
  <si>
    <t>Доля освоенных ассигнований</t>
  </si>
  <si>
    <t>Мероприятие Поощрение поселений за достигнутый уровень социально-экономического развития территорий</t>
  </si>
  <si>
    <t>Количество поселений, получивших поощрение</t>
  </si>
  <si>
    <t>Мероприятие Поощрение муниципальной управленческой команды Омской области</t>
  </si>
  <si>
    <t>Мероприятие Обеспечение первичных мер пожарной безопасности в границах Москаленского муниципального района Омской области за границами городского и сельских населенных пунктов</t>
  </si>
  <si>
    <t>Приобретение техники и оборудования, приспособленной для целей пожаротушения</t>
  </si>
  <si>
    <t>ОМ: Борьба с преступностью и профилактика правонарушений на территории района</t>
  </si>
  <si>
    <t xml:space="preserve">Соотношение числа совершенных правонарушений с численностью населения </t>
  </si>
  <si>
    <t xml:space="preserve">Соотношение числа правонарушений, совершенных на улицах и в общественных местах, с общим числом преступлений </t>
  </si>
  <si>
    <t>Мероприятие 1: Создание мест (площадок ) накопления твердых коммунальных отходов и (или) приобретение контейнеров (бункеров)</t>
  </si>
  <si>
    <t>Мероприятие 1: Организация сбора, транспортирования и захоронения твердых коммунальных отходов, а также ликвидация объектов размещения твердых коммунальных отходов на территории Омской области</t>
  </si>
  <si>
    <t>Количество проеденных массовых мероприятий с участием детей</t>
  </si>
  <si>
    <t>ед.</t>
  </si>
  <si>
    <t>Мероприятие 1: Содержание, текущий ремонт, капитальный ремонт автомобильных дорог и сооружений, находящихся в собственности Москаленского муниципального района и проведение отдельных мероприятий связанных с дорожными знаками</t>
  </si>
  <si>
    <t>Мероприятие 2: Оснощение зданий, строений, сооружений приборами учета используемых энергетических ресурсов</t>
  </si>
  <si>
    <t>Количество установленных приборов учета</t>
  </si>
  <si>
    <t>Задача №1 подпрограммы 10 муниципальной программы: Целенаправленная работа всех органов и учреждений системы профилактики безнадзорности и правонарушений несовершеннолетних по выявлению раннего семейного неблагополучия и своевременной помощи семьям и детям, оказавшимся в трудной жизненной ситуации и социально-опасном положении</t>
  </si>
  <si>
    <t>1</t>
  </si>
  <si>
    <t>Мероприятие 2: Инновационный социальный проект Москаленского муниципального района Омской области "Создание муниципального центра "Перспективы"</t>
  </si>
  <si>
    <t xml:space="preserve"> списков в год</t>
  </si>
  <si>
    <t>Уровень обеспеченности местами (площадками) накопления ТКО с контейнерами (бункерами)</t>
  </si>
  <si>
    <t>Количество созданных мест (площадок) накопления ТКО с контейнерами (бункерами)</t>
  </si>
  <si>
    <t>Освоение субсидий на создание муниципального центра "Перспективы"</t>
  </si>
  <si>
    <t>Мероприятие 2: Повышение энергетической эффективности систем освещения зданий, строений, сооружений</t>
  </si>
  <si>
    <t xml:space="preserve">ОМ: «Обеспечение эффективного осуществления своих полномочий администрацией Москаленского муниципального района Омской области" </t>
  </si>
  <si>
    <t>Глава Москаленского района</t>
  </si>
  <si>
    <t>А.В. Ряполов</t>
  </si>
</sst>
</file>

<file path=xl/styles.xml><?xml version="1.0" encoding="utf-8"?>
<styleSheet xmlns="http://schemas.openxmlformats.org/spreadsheetml/2006/main">
  <numFmts count="4">
    <numFmt numFmtId="164" formatCode="_(* #,##0.00_);_(* \(#,##0.00\);_(* &quot;-&quot;??_);_(@_)"/>
    <numFmt numFmtId="165" formatCode="0.0"/>
    <numFmt numFmtId="166" formatCode="_(* #,##0.000_);_(* \(#,##0.000\);_(* &quot;-&quot;??_);_(@_)"/>
    <numFmt numFmtId="167" formatCode="000000"/>
  </numFmts>
  <fonts count="14">
    <font>
      <sz val="10"/>
      <name val="Arial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sz val="9"/>
      <name val="Times New Roman"/>
      <family val="1"/>
      <charset val="204"/>
    </font>
    <font>
      <sz val="9"/>
      <name val="Arial"/>
      <family val="2"/>
      <charset val="204"/>
    </font>
    <font>
      <sz val="11"/>
      <color indexed="8"/>
      <name val="Calibri"/>
      <family val="2"/>
      <charset val="204"/>
    </font>
    <font>
      <sz val="10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0" fillId="0" borderId="0"/>
  </cellStyleXfs>
  <cellXfs count="178">
    <xf numFmtId="0" fontId="0" fillId="0" borderId="0" xfId="0"/>
    <xf numFmtId="0" fontId="2" fillId="0" borderId="0" xfId="0" applyFont="1"/>
    <xf numFmtId="49" fontId="2" fillId="0" borderId="1" xfId="0" applyNumberFormat="1" applyFont="1" applyFill="1" applyBorder="1" applyAlignment="1">
      <alignment wrapText="1"/>
    </xf>
    <xf numFmtId="0" fontId="0" fillId="0" borderId="0" xfId="0" applyFill="1"/>
    <xf numFmtId="0" fontId="5" fillId="0" borderId="0" xfId="0" applyFont="1" applyFill="1"/>
    <xf numFmtId="0" fontId="2" fillId="0" borderId="1" xfId="0" applyFont="1" applyFill="1" applyBorder="1" applyAlignment="1">
      <alignment wrapText="1"/>
    </xf>
    <xf numFmtId="2" fontId="2" fillId="0" borderId="1" xfId="0" applyNumberFormat="1" applyFont="1" applyFill="1" applyBorder="1" applyAlignment="1">
      <alignment wrapText="1"/>
    </xf>
    <xf numFmtId="2" fontId="2" fillId="0" borderId="1" xfId="0" applyNumberFormat="1" applyFont="1" applyFill="1" applyBorder="1" applyAlignment="1">
      <alignment horizontal="right"/>
    </xf>
    <xf numFmtId="0" fontId="2" fillId="0" borderId="2" xfId="0" applyFont="1" applyFill="1" applyBorder="1" applyAlignment="1">
      <alignment wrapText="1"/>
    </xf>
    <xf numFmtId="0" fontId="2" fillId="0" borderId="3" xfId="0" applyFont="1" applyFill="1" applyBorder="1" applyAlignment="1">
      <alignment wrapText="1"/>
    </xf>
    <xf numFmtId="49" fontId="2" fillId="0" borderId="3" xfId="0" applyNumberFormat="1" applyFont="1" applyFill="1" applyBorder="1" applyAlignment="1">
      <alignment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0" xfId="0" applyFont="1"/>
    <xf numFmtId="0" fontId="8" fillId="0" borderId="1" xfId="0" applyFont="1" applyFill="1" applyBorder="1" applyAlignment="1">
      <alignment horizontal="center"/>
    </xf>
    <xf numFmtId="0" fontId="3" fillId="0" borderId="0" xfId="0" applyFont="1"/>
    <xf numFmtId="0" fontId="6" fillId="0" borderId="1" xfId="0" applyFont="1" applyBorder="1" applyAlignment="1">
      <alignment horizontal="justify" vertical="center" wrapText="1"/>
    </xf>
    <xf numFmtId="4" fontId="2" fillId="0" borderId="1" xfId="0" applyNumberFormat="1" applyFont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top" wrapText="1"/>
    </xf>
    <xf numFmtId="4" fontId="6" fillId="2" borderId="1" xfId="3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13" fillId="0" borderId="0" xfId="0" applyFont="1"/>
    <xf numFmtId="0" fontId="13" fillId="0" borderId="0" xfId="0" applyFont="1" applyFill="1" applyAlignment="1">
      <alignment wrapText="1"/>
    </xf>
    <xf numFmtId="0" fontId="12" fillId="0" borderId="0" xfId="0" applyFont="1" applyFill="1" applyAlignment="1">
      <alignment wrapText="1"/>
    </xf>
    <xf numFmtId="0" fontId="12" fillId="0" borderId="0" xfId="0" applyFont="1"/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2" fontId="2" fillId="0" borderId="6" xfId="0" applyNumberFormat="1" applyFont="1" applyFill="1" applyBorder="1" applyAlignment="1">
      <alignment wrapText="1"/>
    </xf>
    <xf numFmtId="49" fontId="2" fillId="0" borderId="6" xfId="0" applyNumberFormat="1" applyFont="1" applyFill="1" applyBorder="1" applyAlignment="1">
      <alignment wrapText="1"/>
    </xf>
    <xf numFmtId="2" fontId="2" fillId="0" borderId="6" xfId="0" applyNumberFormat="1" applyFont="1" applyFill="1" applyBorder="1" applyAlignment="1">
      <alignment horizontal="right" wrapText="1"/>
    </xf>
    <xf numFmtId="0" fontId="2" fillId="0" borderId="1" xfId="0" applyFont="1" applyFill="1" applyBorder="1" applyAlignment="1">
      <alignment vertical="top" wrapText="1"/>
    </xf>
    <xf numFmtId="0" fontId="2" fillId="0" borderId="2" xfId="0" applyFont="1" applyFill="1" applyBorder="1" applyAlignment="1">
      <alignment vertical="top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12" fillId="0" borderId="0" xfId="0" applyFont="1" applyFill="1" applyAlignment="1">
      <alignment horizontal="right" wrapText="1"/>
    </xf>
    <xf numFmtId="49" fontId="2" fillId="0" borderId="1" xfId="0" applyNumberFormat="1" applyFont="1" applyFill="1" applyBorder="1" applyAlignment="1">
      <alignment vertical="center" wrapText="1"/>
    </xf>
    <xf numFmtId="2" fontId="2" fillId="0" borderId="1" xfId="0" applyNumberFormat="1" applyFont="1" applyFill="1" applyBorder="1" applyAlignment="1">
      <alignment vertical="center" wrapText="1"/>
    </xf>
    <xf numFmtId="2" fontId="2" fillId="0" borderId="1" xfId="0" applyNumberFormat="1" applyFont="1" applyFill="1" applyBorder="1" applyAlignment="1">
      <alignment horizontal="right" vertical="center"/>
    </xf>
    <xf numFmtId="4" fontId="2" fillId="0" borderId="1" xfId="0" applyNumberFormat="1" applyFont="1" applyBorder="1" applyAlignment="1">
      <alignment horizontal="right" vertical="center"/>
    </xf>
    <xf numFmtId="4" fontId="6" fillId="2" borderId="1" xfId="0" applyNumberFormat="1" applyFont="1" applyFill="1" applyBorder="1" applyAlignment="1">
      <alignment horizontal="right" vertical="center" wrapText="1"/>
    </xf>
    <xf numFmtId="4" fontId="6" fillId="2" borderId="1" xfId="3" applyNumberFormat="1" applyFont="1" applyFill="1" applyBorder="1" applyAlignment="1">
      <alignment horizontal="right" vertical="center"/>
    </xf>
    <xf numFmtId="4" fontId="2" fillId="2" borderId="1" xfId="3" applyNumberFormat="1" applyFont="1" applyFill="1" applyBorder="1" applyAlignment="1">
      <alignment horizontal="right" vertical="center"/>
    </xf>
    <xf numFmtId="4" fontId="2" fillId="2" borderId="3" xfId="3" applyNumberFormat="1" applyFont="1" applyFill="1" applyBorder="1" applyAlignment="1">
      <alignment horizontal="right" vertical="center"/>
    </xf>
    <xf numFmtId="0" fontId="2" fillId="0" borderId="1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vertical="center" wrapText="1"/>
    </xf>
    <xf numFmtId="49" fontId="2" fillId="0" borderId="3" xfId="0" applyNumberFormat="1" applyFont="1" applyFill="1" applyBorder="1" applyAlignment="1">
      <alignment vertical="center" wrapText="1"/>
    </xf>
    <xf numFmtId="2" fontId="11" fillId="0" borderId="3" xfId="0" applyNumberFormat="1" applyFont="1" applyBorder="1" applyAlignment="1" applyProtection="1">
      <alignment horizontal="center" vertical="center"/>
      <protection locked="0"/>
    </xf>
    <xf numFmtId="2" fontId="11" fillId="0" borderId="6" xfId="0" applyNumberFormat="1" applyFont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>
      <alignment horizontal="left" wrapText="1"/>
    </xf>
    <xf numFmtId="0" fontId="2" fillId="0" borderId="4" xfId="0" applyFont="1" applyFill="1" applyBorder="1" applyAlignment="1">
      <alignment horizontal="left" vertical="top" wrapText="1"/>
    </xf>
    <xf numFmtId="0" fontId="2" fillId="0" borderId="8" xfId="0" applyFont="1" applyFill="1" applyBorder="1" applyAlignment="1">
      <alignment horizontal="left" vertical="top" wrapText="1"/>
    </xf>
    <xf numFmtId="0" fontId="2" fillId="0" borderId="2" xfId="0" applyFont="1" applyFill="1" applyBorder="1" applyAlignment="1">
      <alignment horizontal="left" vertical="top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49" fontId="2" fillId="0" borderId="6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167" fontId="2" fillId="0" borderId="3" xfId="0" applyNumberFormat="1" applyFont="1" applyFill="1" applyBorder="1" applyAlignment="1">
      <alignment horizontal="left" vertical="center" wrapText="1"/>
    </xf>
    <xf numFmtId="167" fontId="2" fillId="0" borderId="6" xfId="0" applyNumberFormat="1" applyFont="1" applyFill="1" applyBorder="1" applyAlignment="1">
      <alignment horizontal="left" vertical="center" wrapText="1"/>
    </xf>
    <xf numFmtId="167" fontId="2" fillId="0" borderId="7" xfId="0" applyNumberFormat="1" applyFont="1" applyFill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165" fontId="2" fillId="0" borderId="3" xfId="0" applyNumberFormat="1" applyFont="1" applyFill="1" applyBorder="1" applyAlignment="1">
      <alignment horizontal="center" vertical="center"/>
    </xf>
    <xf numFmtId="165" fontId="0" fillId="0" borderId="6" xfId="0" applyNumberFormat="1" applyFill="1" applyBorder="1" applyAlignment="1">
      <alignment horizontal="center" vertical="center"/>
    </xf>
    <xf numFmtId="49" fontId="6" fillId="0" borderId="3" xfId="0" applyNumberFormat="1" applyFont="1" applyBorder="1" applyAlignment="1">
      <alignment horizontal="center" vertical="center" wrapText="1"/>
    </xf>
    <xf numFmtId="49" fontId="6" fillId="0" borderId="6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6" fillId="0" borderId="3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1" fontId="6" fillId="0" borderId="3" xfId="0" applyNumberFormat="1" applyFont="1" applyBorder="1" applyAlignment="1">
      <alignment horizontal="center" vertical="center" wrapText="1"/>
    </xf>
    <xf numFmtId="1" fontId="6" fillId="0" borderId="6" xfId="0" applyNumberFormat="1" applyFont="1" applyBorder="1" applyAlignment="1">
      <alignment horizontal="center" vertical="center" wrapText="1"/>
    </xf>
    <xf numFmtId="1" fontId="11" fillId="0" borderId="3" xfId="0" applyNumberFormat="1" applyFont="1" applyBorder="1" applyAlignment="1" applyProtection="1">
      <alignment horizontal="center" vertical="center"/>
      <protection locked="0"/>
    </xf>
    <xf numFmtId="1" fontId="11" fillId="0" borderId="6" xfId="0" applyNumberFormat="1" applyFont="1" applyBorder="1" applyAlignment="1" applyProtection="1">
      <alignment horizontal="center" vertical="center"/>
      <protection locked="0"/>
    </xf>
    <xf numFmtId="2" fontId="6" fillId="0" borderId="3" xfId="0" applyNumberFormat="1" applyFont="1" applyBorder="1" applyAlignment="1">
      <alignment horizontal="center" vertical="center" wrapText="1"/>
    </xf>
    <xf numFmtId="2" fontId="6" fillId="0" borderId="6" xfId="0" applyNumberFormat="1" applyFont="1" applyBorder="1" applyAlignment="1">
      <alignment horizontal="center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6" fillId="2" borderId="6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1" fontId="11" fillId="2" borderId="3" xfId="0" applyNumberFormat="1" applyFont="1" applyFill="1" applyBorder="1" applyAlignment="1">
      <alignment horizontal="center" vertical="center"/>
    </xf>
    <xf numFmtId="1" fontId="11" fillId="2" borderId="6" xfId="0" applyNumberFormat="1" applyFont="1" applyFill="1" applyBorder="1" applyAlignment="1">
      <alignment horizontal="center" vertical="center"/>
    </xf>
    <xf numFmtId="2" fontId="11" fillId="0" borderId="3" xfId="0" applyNumberFormat="1" applyFont="1" applyBorder="1" applyAlignment="1">
      <alignment horizontal="center" vertical="center"/>
    </xf>
    <xf numFmtId="2" fontId="11" fillId="0" borderId="6" xfId="0" applyNumberFormat="1" applyFont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left" vertical="center" wrapText="1"/>
    </xf>
    <xf numFmtId="49" fontId="2" fillId="0" borderId="6" xfId="0" applyNumberFormat="1" applyFont="1" applyFill="1" applyBorder="1" applyAlignment="1">
      <alignment horizontal="left" vertical="center" wrapText="1"/>
    </xf>
    <xf numFmtId="2" fontId="2" fillId="0" borderId="3" xfId="0" applyNumberFormat="1" applyFont="1" applyFill="1" applyBorder="1" applyAlignment="1">
      <alignment horizontal="center" vertical="center"/>
    </xf>
    <xf numFmtId="2" fontId="2" fillId="0" borderId="6" xfId="0" applyNumberFormat="1" applyFont="1" applyFill="1" applyBorder="1" applyAlignment="1">
      <alignment horizontal="center" vertical="center"/>
    </xf>
    <xf numFmtId="1" fontId="2" fillId="0" borderId="3" xfId="0" applyNumberFormat="1" applyFont="1" applyFill="1" applyBorder="1" applyAlignment="1">
      <alignment horizontal="center" vertical="center"/>
    </xf>
    <xf numFmtId="1" fontId="0" fillId="0" borderId="6" xfId="0" applyNumberFormat="1" applyFill="1" applyBorder="1" applyAlignment="1">
      <alignment horizontal="center" vertical="center"/>
    </xf>
    <xf numFmtId="1" fontId="2" fillId="0" borderId="6" xfId="0" applyNumberFormat="1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left" vertical="center" wrapText="1"/>
    </xf>
    <xf numFmtId="0" fontId="2" fillId="0" borderId="12" xfId="0" applyFont="1" applyFill="1" applyBorder="1" applyAlignment="1">
      <alignment horizontal="left" vertical="center" wrapText="1"/>
    </xf>
    <xf numFmtId="0" fontId="2" fillId="0" borderId="10" xfId="0" applyFont="1" applyFill="1" applyBorder="1" applyAlignment="1">
      <alignment horizontal="left" vertical="center" wrapText="1"/>
    </xf>
    <xf numFmtId="0" fontId="2" fillId="0" borderId="13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/>
    </xf>
    <xf numFmtId="0" fontId="2" fillId="0" borderId="6" xfId="0" applyFont="1" applyFill="1" applyBorder="1" applyAlignment="1">
      <alignment horizontal="left"/>
    </xf>
    <xf numFmtId="0" fontId="3" fillId="0" borderId="6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vertical="center" wrapText="1"/>
    </xf>
    <xf numFmtId="0" fontId="3" fillId="0" borderId="6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12" fillId="0" borderId="0" xfId="0" applyFont="1" applyFill="1" applyAlignment="1">
      <alignment horizontal="left" wrapText="1"/>
    </xf>
    <xf numFmtId="0" fontId="12" fillId="0" borderId="0" xfId="0" applyFont="1" applyFill="1" applyAlignment="1">
      <alignment horizontal="right" wrapText="1"/>
    </xf>
    <xf numFmtId="0" fontId="4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 vertical="top"/>
    </xf>
    <xf numFmtId="166" fontId="4" fillId="0" borderId="0" xfId="1" applyNumberFormat="1" applyFont="1" applyFill="1" applyAlignment="1">
      <alignment horizontal="center"/>
    </xf>
    <xf numFmtId="49" fontId="6" fillId="0" borderId="3" xfId="0" applyNumberFormat="1" applyFont="1" applyFill="1" applyBorder="1" applyAlignment="1">
      <alignment horizontal="center" vertical="center" wrapText="1"/>
    </xf>
    <xf numFmtId="49" fontId="6" fillId="0" borderId="6" xfId="0" applyNumberFormat="1" applyFont="1" applyFill="1" applyBorder="1" applyAlignment="1">
      <alignment horizontal="center" vertical="center" wrapText="1"/>
    </xf>
    <xf numFmtId="49" fontId="6" fillId="0" borderId="7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2" fontId="2" fillId="0" borderId="7" xfId="0" applyNumberFormat="1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/>
    </xf>
    <xf numFmtId="2" fontId="11" fillId="2" borderId="3" xfId="0" applyNumberFormat="1" applyFont="1" applyFill="1" applyBorder="1" applyAlignment="1">
      <alignment horizontal="center" vertical="center"/>
    </xf>
    <xf numFmtId="2" fontId="11" fillId="2" borderId="6" xfId="0" applyNumberFormat="1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2" fillId="0" borderId="6" xfId="0" applyFont="1" applyFill="1" applyBorder="1" applyAlignment="1">
      <alignment vertical="center" wrapText="1"/>
    </xf>
    <xf numFmtId="14" fontId="2" fillId="0" borderId="3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left" vertical="center" wrapText="1"/>
    </xf>
    <xf numFmtId="0" fontId="2" fillId="0" borderId="6" xfId="0" applyNumberFormat="1" applyFont="1" applyFill="1" applyBorder="1" applyAlignment="1">
      <alignment horizontal="left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2" fillId="0" borderId="6" xfId="0" applyNumberFormat="1" applyFont="1" applyFill="1" applyBorder="1" applyAlignment="1">
      <alignment horizontal="center" vertical="center" wrapText="1"/>
    </xf>
    <xf numFmtId="49" fontId="2" fillId="0" borderId="7" xfId="0" applyNumberFormat="1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vertical="top" wrapText="1"/>
    </xf>
    <xf numFmtId="0" fontId="3" fillId="0" borderId="6" xfId="0" applyFont="1" applyFill="1" applyBorder="1" applyAlignment="1">
      <alignment vertical="top"/>
    </xf>
    <xf numFmtId="0" fontId="2" fillId="0" borderId="9" xfId="0" applyFont="1" applyFill="1" applyBorder="1" applyAlignment="1">
      <alignment horizontal="left" vertical="top" wrapText="1"/>
    </xf>
    <xf numFmtId="0" fontId="2" fillId="0" borderId="10" xfId="0" applyFont="1" applyFill="1" applyBorder="1" applyAlignment="1">
      <alignment horizontal="left" vertical="top" wrapText="1"/>
    </xf>
    <xf numFmtId="0" fontId="8" fillId="0" borderId="9" xfId="0" applyFont="1" applyFill="1" applyBorder="1" applyAlignment="1">
      <alignment horizontal="center" vertical="center" wrapText="1"/>
    </xf>
    <xf numFmtId="0" fontId="9" fillId="0" borderId="14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/>
    </xf>
    <xf numFmtId="0" fontId="2" fillId="0" borderId="9" xfId="0" applyFont="1" applyFill="1" applyBorder="1" applyAlignment="1">
      <alignment vertical="center" wrapText="1"/>
    </xf>
    <xf numFmtId="0" fontId="3" fillId="0" borderId="12" xfId="0" applyFont="1" applyFill="1" applyBorder="1" applyAlignment="1">
      <alignment vertical="center" wrapText="1"/>
    </xf>
    <xf numFmtId="0" fontId="3" fillId="0" borderId="10" xfId="0" applyFont="1" applyFill="1" applyBorder="1" applyAlignment="1">
      <alignment vertical="center" wrapText="1"/>
    </xf>
    <xf numFmtId="0" fontId="3" fillId="0" borderId="13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12" fillId="0" borderId="0" xfId="0" applyFont="1" applyFill="1" applyAlignment="1">
      <alignment horizontal="justify" wrapText="1"/>
    </xf>
    <xf numFmtId="0" fontId="13" fillId="0" borderId="0" xfId="0" applyFont="1" applyFill="1" applyAlignment="1">
      <alignment wrapText="1"/>
    </xf>
    <xf numFmtId="167" fontId="2" fillId="0" borderId="1" xfId="0" applyNumberFormat="1" applyFont="1" applyFill="1" applyBorder="1" applyAlignment="1">
      <alignment horizontal="left" vertical="top" wrapText="1"/>
    </xf>
    <xf numFmtId="49" fontId="2" fillId="0" borderId="1" xfId="0" applyNumberFormat="1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_Расчет индикаторов" xfId="3"/>
    <cellStyle name="Финансовый" xfId="1" builtinId="3"/>
    <cellStyle name="Финансовый 2" xfId="2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272"/>
  <sheetViews>
    <sheetView tabSelected="1" view="pageBreakPreview" zoomScale="79" zoomScaleSheetLayoutView="79" workbookViewId="0">
      <selection activeCell="B17" sqref="B17:B19"/>
    </sheetView>
  </sheetViews>
  <sheetFormatPr defaultRowHeight="12.5"/>
  <cols>
    <col min="1" max="1" width="6.453125" customWidth="1"/>
    <col min="2" max="2" width="45.453125" customWidth="1"/>
    <col min="3" max="3" width="20.453125" customWidth="1"/>
    <col min="4" max="4" width="11.81640625" customWidth="1"/>
    <col min="5" max="5" width="41.453125" customWidth="1"/>
    <col min="6" max="9" width="14.453125" customWidth="1"/>
    <col min="10" max="10" width="39.81640625" customWidth="1"/>
    <col min="11" max="11" width="7.81640625" customWidth="1"/>
    <col min="12" max="15" width="7.1796875" customWidth="1"/>
  </cols>
  <sheetData>
    <row r="1" spans="1:15" ht="15">
      <c r="A1" s="120" t="s">
        <v>28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</row>
    <row r="2" spans="1:15" ht="15">
      <c r="A2" s="121" t="s">
        <v>27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</row>
    <row r="3" spans="1:15" ht="15">
      <c r="A3" s="122" t="s">
        <v>42</v>
      </c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</row>
    <row r="4" spans="1:15" ht="15" customHeight="1">
      <c r="A4" s="120" t="s">
        <v>186</v>
      </c>
      <c r="B4" s="120"/>
      <c r="C4" s="120"/>
      <c r="D4" s="120"/>
      <c r="E4" s="120"/>
      <c r="F4" s="120"/>
      <c r="G4" s="120"/>
      <c r="H4" s="120"/>
      <c r="I4" s="120"/>
      <c r="J4" s="120"/>
      <c r="K4" s="120"/>
      <c r="L4" s="120"/>
      <c r="M4" s="120"/>
      <c r="N4" s="120"/>
      <c r="O4" s="120"/>
    </row>
    <row r="5" spans="1:15" ht="6.75" customHeight="1">
      <c r="A5" s="3"/>
      <c r="B5" s="4"/>
      <c r="C5" s="4"/>
      <c r="D5" s="4"/>
      <c r="E5" s="4"/>
      <c r="F5" s="4"/>
      <c r="G5" s="4"/>
      <c r="H5" s="4"/>
      <c r="I5" s="4"/>
      <c r="J5" s="4"/>
      <c r="K5" s="3"/>
      <c r="L5" s="3"/>
      <c r="M5" s="3"/>
      <c r="N5" s="3"/>
      <c r="O5" s="3"/>
    </row>
    <row r="6" spans="1:15" s="13" customFormat="1" ht="14.25" customHeight="1">
      <c r="A6" s="147" t="s">
        <v>0</v>
      </c>
      <c r="B6" s="147" t="s">
        <v>17</v>
      </c>
      <c r="C6" s="150" t="s">
        <v>18</v>
      </c>
      <c r="D6" s="151"/>
      <c r="E6" s="151"/>
      <c r="F6" s="151"/>
      <c r="G6" s="151"/>
      <c r="H6" s="151"/>
      <c r="I6" s="151"/>
      <c r="J6" s="142" t="s">
        <v>24</v>
      </c>
      <c r="K6" s="142"/>
      <c r="L6" s="142"/>
      <c r="M6" s="142"/>
      <c r="N6" s="142"/>
      <c r="O6" s="142"/>
    </row>
    <row r="7" spans="1:15" s="13" customFormat="1" ht="11.25" customHeight="1">
      <c r="A7" s="148"/>
      <c r="B7" s="148"/>
      <c r="C7" s="161" t="s">
        <v>4</v>
      </c>
      <c r="D7" s="162"/>
      <c r="E7" s="142" t="s">
        <v>3</v>
      </c>
      <c r="F7" s="142" t="s">
        <v>16</v>
      </c>
      <c r="G7" s="142"/>
      <c r="H7" s="142"/>
      <c r="I7" s="142"/>
      <c r="J7" s="142" t="s">
        <v>6</v>
      </c>
      <c r="K7" s="142" t="s">
        <v>7</v>
      </c>
      <c r="L7" s="142" t="s">
        <v>15</v>
      </c>
      <c r="M7" s="142"/>
      <c r="N7" s="142"/>
      <c r="O7" s="142"/>
    </row>
    <row r="8" spans="1:15" s="13" customFormat="1" ht="14.25" customHeight="1">
      <c r="A8" s="148"/>
      <c r="B8" s="148"/>
      <c r="C8" s="163"/>
      <c r="D8" s="164"/>
      <c r="E8" s="143"/>
      <c r="F8" s="142" t="s">
        <v>13</v>
      </c>
      <c r="G8" s="143"/>
      <c r="H8" s="143" t="s">
        <v>187</v>
      </c>
      <c r="I8" s="143"/>
      <c r="J8" s="143"/>
      <c r="K8" s="143"/>
      <c r="L8" s="142" t="s">
        <v>13</v>
      </c>
      <c r="M8" s="143"/>
      <c r="N8" s="142">
        <v>2024</v>
      </c>
      <c r="O8" s="143"/>
    </row>
    <row r="9" spans="1:15" s="13" customFormat="1" ht="11.25" hidden="1" customHeight="1">
      <c r="A9" s="148"/>
      <c r="B9" s="148"/>
      <c r="C9" s="163"/>
      <c r="D9" s="164"/>
      <c r="E9" s="143"/>
      <c r="F9" s="143"/>
      <c r="G9" s="143"/>
      <c r="H9" s="27"/>
      <c r="I9" s="27"/>
      <c r="J9" s="143"/>
      <c r="K9" s="143"/>
      <c r="L9" s="143"/>
      <c r="M9" s="143"/>
      <c r="N9" s="143"/>
      <c r="O9" s="143"/>
    </row>
    <row r="10" spans="1:15" s="13" customFormat="1" ht="14.25" hidden="1" customHeight="1">
      <c r="A10" s="148"/>
      <c r="B10" s="148"/>
      <c r="C10" s="165"/>
      <c r="D10" s="166"/>
      <c r="E10" s="143"/>
      <c r="F10" s="143"/>
      <c r="G10" s="143"/>
      <c r="H10" s="27"/>
      <c r="I10" s="27"/>
      <c r="J10" s="143"/>
      <c r="K10" s="143"/>
      <c r="L10" s="143"/>
      <c r="M10" s="143"/>
      <c r="N10" s="143"/>
      <c r="O10" s="143"/>
    </row>
    <row r="11" spans="1:15" s="13" customFormat="1" ht="27" customHeight="1">
      <c r="A11" s="149"/>
      <c r="B11" s="149"/>
      <c r="C11" s="12" t="s">
        <v>1</v>
      </c>
      <c r="D11" s="11" t="s">
        <v>2</v>
      </c>
      <c r="E11" s="143"/>
      <c r="F11" s="26" t="s">
        <v>5</v>
      </c>
      <c r="G11" s="26" t="s">
        <v>12</v>
      </c>
      <c r="H11" s="26" t="s">
        <v>5</v>
      </c>
      <c r="I11" s="26" t="s">
        <v>12</v>
      </c>
      <c r="J11" s="143"/>
      <c r="K11" s="143"/>
      <c r="L11" s="26" t="s">
        <v>5</v>
      </c>
      <c r="M11" s="26" t="s">
        <v>14</v>
      </c>
      <c r="N11" s="26" t="s">
        <v>5</v>
      </c>
      <c r="O11" s="26" t="s">
        <v>14</v>
      </c>
    </row>
    <row r="12" spans="1:15" s="13" customFormat="1" ht="11.5">
      <c r="A12" s="14">
        <v>1</v>
      </c>
      <c r="B12" s="14">
        <v>2</v>
      </c>
      <c r="C12" s="14">
        <v>3</v>
      </c>
      <c r="D12" s="14">
        <v>4</v>
      </c>
      <c r="E12" s="14">
        <v>5</v>
      </c>
      <c r="F12" s="14">
        <v>6</v>
      </c>
      <c r="G12" s="14">
        <v>7</v>
      </c>
      <c r="H12" s="14">
        <f>G12+1</f>
        <v>8</v>
      </c>
      <c r="I12" s="14">
        <f t="shared" ref="I12" si="0">H12+1</f>
        <v>9</v>
      </c>
      <c r="J12" s="14">
        <f t="shared" ref="J12" si="1">I12+1</f>
        <v>10</v>
      </c>
      <c r="K12" s="14">
        <f t="shared" ref="K12" si="2">J12+1</f>
        <v>11</v>
      </c>
      <c r="L12" s="14">
        <f t="shared" ref="L12" si="3">K12+1</f>
        <v>12</v>
      </c>
      <c r="M12" s="14">
        <f t="shared" ref="M12" si="4">L12+1</f>
        <v>13</v>
      </c>
      <c r="N12" s="14">
        <f t="shared" ref="N12" si="5">M12+1</f>
        <v>14</v>
      </c>
      <c r="O12" s="14">
        <f t="shared" ref="O12" si="6">N12+1</f>
        <v>15</v>
      </c>
    </row>
    <row r="13" spans="1:15" ht="15.75" customHeight="1">
      <c r="A13" s="50" t="s">
        <v>43</v>
      </c>
      <c r="B13" s="50"/>
      <c r="C13" s="50"/>
      <c r="D13" s="50"/>
      <c r="E13" s="50"/>
      <c r="F13" s="50"/>
      <c r="G13" s="50"/>
      <c r="H13" s="50"/>
      <c r="I13" s="50"/>
      <c r="J13" s="50"/>
      <c r="K13" s="50"/>
      <c r="L13" s="50"/>
      <c r="M13" s="50"/>
      <c r="N13" s="50"/>
      <c r="O13" s="50"/>
    </row>
    <row r="14" spans="1:15" ht="15" customHeight="1">
      <c r="A14" s="50" t="s">
        <v>44</v>
      </c>
      <c r="B14" s="50"/>
      <c r="C14" s="50"/>
      <c r="D14" s="50"/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50"/>
    </row>
    <row r="15" spans="1:15" ht="15" customHeight="1">
      <c r="A15" s="50" t="s">
        <v>45</v>
      </c>
      <c r="B15" s="50"/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</row>
    <row r="16" spans="1:15" ht="25.5" customHeight="1">
      <c r="A16" s="50" t="s">
        <v>46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</row>
    <row r="17" spans="1:15" ht="15.75" customHeight="1">
      <c r="A17" s="61">
        <v>1</v>
      </c>
      <c r="B17" s="59" t="s">
        <v>47</v>
      </c>
      <c r="C17" s="61" t="s">
        <v>9</v>
      </c>
      <c r="D17" s="61" t="s">
        <v>9</v>
      </c>
      <c r="E17" s="29" t="s">
        <v>19</v>
      </c>
      <c r="F17" s="30">
        <f t="shared" ref="F17:G17" si="7">F20</f>
        <v>7794137.4000000004</v>
      </c>
      <c r="G17" s="28">
        <f t="shared" si="7"/>
        <v>7099769.4000000004</v>
      </c>
      <c r="H17" s="30">
        <f t="shared" ref="H17:I19" si="8">H20</f>
        <v>7794137.4000000004</v>
      </c>
      <c r="I17" s="30">
        <f t="shared" si="8"/>
        <v>7099769.4000000004</v>
      </c>
      <c r="J17" s="55" t="s">
        <v>9</v>
      </c>
      <c r="K17" s="55" t="s">
        <v>9</v>
      </c>
      <c r="L17" s="55" t="s">
        <v>9</v>
      </c>
      <c r="M17" s="55" t="s">
        <v>9</v>
      </c>
      <c r="N17" s="55" t="s">
        <v>9</v>
      </c>
      <c r="O17" s="55" t="s">
        <v>9</v>
      </c>
    </row>
    <row r="18" spans="1:15" ht="36" customHeight="1">
      <c r="A18" s="61"/>
      <c r="B18" s="59"/>
      <c r="C18" s="61"/>
      <c r="D18" s="61"/>
      <c r="E18" s="2" t="s">
        <v>29</v>
      </c>
      <c r="F18" s="38">
        <f>F21</f>
        <v>333732.82</v>
      </c>
      <c r="G18" s="38">
        <f t="shared" ref="G18" si="9">G21</f>
        <v>333732.82</v>
      </c>
      <c r="H18" s="38">
        <f t="shared" si="8"/>
        <v>333732.82</v>
      </c>
      <c r="I18" s="38">
        <f t="shared" si="8"/>
        <v>333732.82</v>
      </c>
      <c r="J18" s="144"/>
      <c r="K18" s="144"/>
      <c r="L18" s="144"/>
      <c r="M18" s="144"/>
      <c r="N18" s="144"/>
      <c r="O18" s="144"/>
    </row>
    <row r="19" spans="1:15" ht="25.5" customHeight="1">
      <c r="A19" s="61"/>
      <c r="B19" s="59"/>
      <c r="C19" s="61"/>
      <c r="D19" s="61"/>
      <c r="E19" s="2" t="s">
        <v>25</v>
      </c>
      <c r="F19" s="38">
        <f>F22</f>
        <v>7460404.5800000001</v>
      </c>
      <c r="G19" s="38">
        <f t="shared" ref="G19" si="10">G22</f>
        <v>6766036.5800000001</v>
      </c>
      <c r="H19" s="38">
        <f t="shared" si="8"/>
        <v>7460404.5800000001</v>
      </c>
      <c r="I19" s="38">
        <f t="shared" si="8"/>
        <v>6766036.5800000001</v>
      </c>
      <c r="J19" s="144"/>
      <c r="K19" s="144"/>
      <c r="L19" s="144"/>
      <c r="M19" s="144"/>
      <c r="N19" s="144"/>
      <c r="O19" s="144"/>
    </row>
    <row r="20" spans="1:15" ht="12.75" customHeight="1">
      <c r="A20" s="60" t="s">
        <v>31</v>
      </c>
      <c r="B20" s="58" t="s">
        <v>48</v>
      </c>
      <c r="C20" s="167" t="s">
        <v>9</v>
      </c>
      <c r="D20" s="167" t="s">
        <v>9</v>
      </c>
      <c r="E20" s="2" t="s">
        <v>19</v>
      </c>
      <c r="F20" s="38">
        <f>F21+F22</f>
        <v>7794137.4000000004</v>
      </c>
      <c r="G20" s="38">
        <f t="shared" ref="G20:I20" si="11">G21+G22</f>
        <v>7099769.4000000004</v>
      </c>
      <c r="H20" s="38">
        <f t="shared" si="11"/>
        <v>7794137.4000000004</v>
      </c>
      <c r="I20" s="38">
        <f t="shared" si="11"/>
        <v>7099769.4000000004</v>
      </c>
      <c r="J20" s="60" t="s">
        <v>9</v>
      </c>
      <c r="K20" s="60" t="s">
        <v>9</v>
      </c>
      <c r="L20" s="60" t="s">
        <v>9</v>
      </c>
      <c r="M20" s="60" t="s">
        <v>9</v>
      </c>
      <c r="N20" s="60" t="s">
        <v>9</v>
      </c>
      <c r="O20" s="60" t="s">
        <v>9</v>
      </c>
    </row>
    <row r="21" spans="1:15" ht="15.5" customHeight="1">
      <c r="A21" s="61"/>
      <c r="B21" s="59"/>
      <c r="C21" s="114"/>
      <c r="D21" s="114"/>
      <c r="E21" s="2" t="s">
        <v>20</v>
      </c>
      <c r="F21" s="38">
        <f t="shared" ref="F21:I22" si="12">F24+F27+F30</f>
        <v>333732.82</v>
      </c>
      <c r="G21" s="38">
        <f t="shared" si="12"/>
        <v>333732.82</v>
      </c>
      <c r="H21" s="38">
        <f t="shared" si="12"/>
        <v>333732.82</v>
      </c>
      <c r="I21" s="38">
        <f t="shared" si="12"/>
        <v>333732.82</v>
      </c>
      <c r="J21" s="61"/>
      <c r="K21" s="61"/>
      <c r="L21" s="61"/>
      <c r="M21" s="61"/>
      <c r="N21" s="61"/>
      <c r="O21" s="61"/>
    </row>
    <row r="22" spans="1:15" ht="12.75" customHeight="1">
      <c r="A22" s="61"/>
      <c r="B22" s="59"/>
      <c r="C22" s="114"/>
      <c r="D22" s="114"/>
      <c r="E22" s="2" t="s">
        <v>21</v>
      </c>
      <c r="F22" s="38">
        <f t="shared" si="12"/>
        <v>7460404.5800000001</v>
      </c>
      <c r="G22" s="38">
        <f t="shared" si="12"/>
        <v>6766036.5800000001</v>
      </c>
      <c r="H22" s="38">
        <f t="shared" si="12"/>
        <v>7460404.5800000001</v>
      </c>
      <c r="I22" s="38">
        <f t="shared" si="12"/>
        <v>6766036.5800000001</v>
      </c>
      <c r="J22" s="61"/>
      <c r="K22" s="61"/>
      <c r="L22" s="61"/>
      <c r="M22" s="61"/>
      <c r="N22" s="61"/>
      <c r="O22" s="61"/>
    </row>
    <row r="23" spans="1:15" ht="35.5" customHeight="1">
      <c r="A23" s="146" t="s">
        <v>32</v>
      </c>
      <c r="B23" s="115" t="s">
        <v>49</v>
      </c>
      <c r="C23" s="54" t="s">
        <v>141</v>
      </c>
      <c r="D23" s="54" t="s">
        <v>142</v>
      </c>
      <c r="E23" s="37" t="s">
        <v>19</v>
      </c>
      <c r="F23" s="38">
        <f>F24+F25</f>
        <v>5126927.4000000004</v>
      </c>
      <c r="G23" s="38">
        <f t="shared" ref="G23:I23" si="13">G24+G25</f>
        <v>5126927.4000000004</v>
      </c>
      <c r="H23" s="38">
        <f t="shared" si="13"/>
        <v>5126927.4000000004</v>
      </c>
      <c r="I23" s="38">
        <f t="shared" si="13"/>
        <v>5126927.4000000004</v>
      </c>
      <c r="J23" s="115" t="s">
        <v>58</v>
      </c>
      <c r="K23" s="60" t="s">
        <v>140</v>
      </c>
      <c r="L23" s="105">
        <f>N23</f>
        <v>2</v>
      </c>
      <c r="M23" s="105">
        <f>O23</f>
        <v>2</v>
      </c>
      <c r="N23" s="105">
        <v>2</v>
      </c>
      <c r="O23" s="105">
        <v>2</v>
      </c>
    </row>
    <row r="24" spans="1:15" ht="32" customHeight="1">
      <c r="A24" s="61"/>
      <c r="B24" s="116"/>
      <c r="C24" s="55"/>
      <c r="D24" s="55"/>
      <c r="E24" s="37" t="s">
        <v>20</v>
      </c>
      <c r="F24" s="38">
        <f>H24</f>
        <v>153807.82</v>
      </c>
      <c r="G24" s="38">
        <f>I24</f>
        <v>153807.82</v>
      </c>
      <c r="H24" s="39">
        <v>153807.82</v>
      </c>
      <c r="I24" s="39">
        <v>153807.82</v>
      </c>
      <c r="J24" s="145"/>
      <c r="K24" s="61"/>
      <c r="L24" s="106"/>
      <c r="M24" s="106"/>
      <c r="N24" s="106"/>
      <c r="O24" s="106"/>
    </row>
    <row r="25" spans="1:15" ht="32.5" customHeight="1">
      <c r="A25" s="61"/>
      <c r="B25" s="116"/>
      <c r="C25" s="55"/>
      <c r="D25" s="55"/>
      <c r="E25" s="37" t="s">
        <v>21</v>
      </c>
      <c r="F25" s="38">
        <f t="shared" ref="F25:G25" si="14">H25</f>
        <v>4973119.58</v>
      </c>
      <c r="G25" s="38">
        <f t="shared" si="14"/>
        <v>4973119.58</v>
      </c>
      <c r="H25" s="39">
        <v>4973119.58</v>
      </c>
      <c r="I25" s="39">
        <v>4973119.58</v>
      </c>
      <c r="J25" s="145"/>
      <c r="K25" s="61"/>
      <c r="L25" s="106"/>
      <c r="M25" s="106"/>
      <c r="N25" s="106"/>
      <c r="O25" s="106"/>
    </row>
    <row r="26" spans="1:15" ht="33.5" customHeight="1">
      <c r="A26" s="63" t="s">
        <v>33</v>
      </c>
      <c r="B26" s="115" t="s">
        <v>50</v>
      </c>
      <c r="C26" s="54" t="s">
        <v>141</v>
      </c>
      <c r="D26" s="56" t="s">
        <v>143</v>
      </c>
      <c r="E26" s="37" t="s">
        <v>19</v>
      </c>
      <c r="F26" s="38">
        <f>F27+F28</f>
        <v>1799250</v>
      </c>
      <c r="G26" s="38">
        <f t="shared" ref="G26" si="15">G27+G28</f>
        <v>1799250</v>
      </c>
      <c r="H26" s="38">
        <f t="shared" ref="H26" si="16">H27+H28</f>
        <v>1799250</v>
      </c>
      <c r="I26" s="38">
        <f t="shared" ref="I26" si="17">I27+I28</f>
        <v>1799250</v>
      </c>
      <c r="J26" s="58" t="s">
        <v>59</v>
      </c>
      <c r="K26" s="60" t="s">
        <v>75</v>
      </c>
      <c r="L26" s="105">
        <f>N26</f>
        <v>1</v>
      </c>
      <c r="M26" s="105">
        <f>O26</f>
        <v>2</v>
      </c>
      <c r="N26" s="105">
        <v>1</v>
      </c>
      <c r="O26" s="105">
        <v>2</v>
      </c>
    </row>
    <row r="27" spans="1:15" ht="29.5" customHeight="1">
      <c r="A27" s="114"/>
      <c r="B27" s="116"/>
      <c r="C27" s="55"/>
      <c r="D27" s="57"/>
      <c r="E27" s="37" t="s">
        <v>20</v>
      </c>
      <c r="F27" s="38">
        <f>H27</f>
        <v>179925</v>
      </c>
      <c r="G27" s="38">
        <f>I27</f>
        <v>179925</v>
      </c>
      <c r="H27" s="39">
        <v>179925</v>
      </c>
      <c r="I27" s="39">
        <v>179925</v>
      </c>
      <c r="J27" s="59"/>
      <c r="K27" s="61"/>
      <c r="L27" s="106"/>
      <c r="M27" s="106"/>
      <c r="N27" s="107"/>
      <c r="O27" s="107"/>
    </row>
    <row r="28" spans="1:15" ht="31" customHeight="1">
      <c r="A28" s="114"/>
      <c r="B28" s="116"/>
      <c r="C28" s="55"/>
      <c r="D28" s="57"/>
      <c r="E28" s="37" t="s">
        <v>21</v>
      </c>
      <c r="F28" s="38">
        <f t="shared" ref="F28" si="18">H28</f>
        <v>1619325</v>
      </c>
      <c r="G28" s="38">
        <f t="shared" ref="G28" si="19">I28</f>
        <v>1619325</v>
      </c>
      <c r="H28" s="39">
        <v>1619325</v>
      </c>
      <c r="I28" s="39">
        <v>1619325</v>
      </c>
      <c r="J28" s="59"/>
      <c r="K28" s="61"/>
      <c r="L28" s="106"/>
      <c r="M28" s="106"/>
      <c r="N28" s="107"/>
      <c r="O28" s="107"/>
    </row>
    <row r="29" spans="1:15" ht="27.5" customHeight="1">
      <c r="A29" s="63" t="s">
        <v>188</v>
      </c>
      <c r="B29" s="115" t="s">
        <v>175</v>
      </c>
      <c r="C29" s="54" t="s">
        <v>141</v>
      </c>
      <c r="D29" s="56" t="s">
        <v>176</v>
      </c>
      <c r="E29" s="37" t="s">
        <v>19</v>
      </c>
      <c r="F29" s="38">
        <f>F30+F31</f>
        <v>867960</v>
      </c>
      <c r="G29" s="38">
        <f t="shared" ref="G29" si="20">G30+G31</f>
        <v>173592</v>
      </c>
      <c r="H29" s="38">
        <f t="shared" ref="H29" si="21">H30+H31</f>
        <v>867960</v>
      </c>
      <c r="I29" s="38">
        <f t="shared" ref="I29" si="22">I30+I31</f>
        <v>173592</v>
      </c>
      <c r="J29" s="58" t="s">
        <v>177</v>
      </c>
      <c r="K29" s="60" t="s">
        <v>140</v>
      </c>
      <c r="L29" s="105">
        <f>N29</f>
        <v>2</v>
      </c>
      <c r="M29" s="105">
        <f>O29</f>
        <v>1</v>
      </c>
      <c r="N29" s="105">
        <v>2</v>
      </c>
      <c r="O29" s="105">
        <v>1</v>
      </c>
    </row>
    <row r="30" spans="1:15" ht="28.5" customHeight="1">
      <c r="A30" s="114"/>
      <c r="B30" s="116"/>
      <c r="C30" s="55"/>
      <c r="D30" s="57"/>
      <c r="E30" s="37" t="s">
        <v>20</v>
      </c>
      <c r="F30" s="38">
        <f>H30</f>
        <v>0</v>
      </c>
      <c r="G30" s="38">
        <f>I30</f>
        <v>0</v>
      </c>
      <c r="H30" s="39">
        <v>0</v>
      </c>
      <c r="I30" s="39">
        <v>0</v>
      </c>
      <c r="J30" s="59"/>
      <c r="K30" s="61"/>
      <c r="L30" s="106"/>
      <c r="M30" s="106"/>
      <c r="N30" s="107"/>
      <c r="O30" s="107"/>
    </row>
    <row r="31" spans="1:15" ht="21" customHeight="1">
      <c r="A31" s="114"/>
      <c r="B31" s="116"/>
      <c r="C31" s="55"/>
      <c r="D31" s="57"/>
      <c r="E31" s="37" t="s">
        <v>21</v>
      </c>
      <c r="F31" s="38">
        <f t="shared" ref="F31" si="23">H31</f>
        <v>867960</v>
      </c>
      <c r="G31" s="38">
        <f t="shared" ref="G31" si="24">I31</f>
        <v>173592</v>
      </c>
      <c r="H31" s="39">
        <v>867960</v>
      </c>
      <c r="I31" s="39">
        <v>173592</v>
      </c>
      <c r="J31" s="59"/>
      <c r="K31" s="61"/>
      <c r="L31" s="106"/>
      <c r="M31" s="106"/>
      <c r="N31" s="107"/>
      <c r="O31" s="107"/>
    </row>
    <row r="32" spans="1:15" ht="13.5" customHeight="1">
      <c r="A32" s="63" t="s">
        <v>26</v>
      </c>
      <c r="B32" s="115" t="s">
        <v>52</v>
      </c>
      <c r="C32" s="117" t="s">
        <v>9</v>
      </c>
      <c r="D32" s="56" t="s">
        <v>9</v>
      </c>
      <c r="E32" s="2" t="s">
        <v>19</v>
      </c>
      <c r="F32" s="38">
        <f>F33+F34</f>
        <v>42762456.789999999</v>
      </c>
      <c r="G32" s="38">
        <f t="shared" ref="G32" si="25">G33+G34</f>
        <v>42762456.789999999</v>
      </c>
      <c r="H32" s="38">
        <f t="shared" ref="H32" si="26">H33+H34</f>
        <v>42762456.789999999</v>
      </c>
      <c r="I32" s="38">
        <f t="shared" ref="I32" si="27">I33+I34</f>
        <v>42762456.789999999</v>
      </c>
      <c r="J32" s="54" t="s">
        <v>9</v>
      </c>
      <c r="K32" s="54" t="s">
        <v>9</v>
      </c>
      <c r="L32" s="54" t="s">
        <v>9</v>
      </c>
      <c r="M32" s="54" t="s">
        <v>9</v>
      </c>
      <c r="N32" s="54" t="s">
        <v>9</v>
      </c>
      <c r="O32" s="54" t="s">
        <v>9</v>
      </c>
    </row>
    <row r="33" spans="1:15" ht="13.5" customHeight="1">
      <c r="A33" s="114"/>
      <c r="B33" s="116"/>
      <c r="C33" s="117"/>
      <c r="D33" s="57"/>
      <c r="E33" s="2" t="s">
        <v>20</v>
      </c>
      <c r="F33" s="6">
        <f>F36</f>
        <v>41245344.729999997</v>
      </c>
      <c r="G33" s="6">
        <f t="shared" ref="G33" si="28">G36</f>
        <v>41245344.729999997</v>
      </c>
      <c r="H33" s="6">
        <f>H36</f>
        <v>41245344.729999997</v>
      </c>
      <c r="I33" s="6">
        <f>I36</f>
        <v>41245344.729999997</v>
      </c>
      <c r="J33" s="55"/>
      <c r="K33" s="55"/>
      <c r="L33" s="55"/>
      <c r="M33" s="55"/>
      <c r="N33" s="55"/>
      <c r="O33" s="55"/>
    </row>
    <row r="34" spans="1:15" ht="13.5" customHeight="1">
      <c r="A34" s="114"/>
      <c r="B34" s="116"/>
      <c r="C34" s="117"/>
      <c r="D34" s="57"/>
      <c r="E34" s="2" t="s">
        <v>21</v>
      </c>
      <c r="F34" s="6">
        <f>F37</f>
        <v>1517112.06</v>
      </c>
      <c r="G34" s="6">
        <f>G37</f>
        <v>1517112.06</v>
      </c>
      <c r="H34" s="6">
        <f>H37</f>
        <v>1517112.06</v>
      </c>
      <c r="I34" s="6">
        <f>I37</f>
        <v>1517112.06</v>
      </c>
      <c r="J34" s="55"/>
      <c r="K34" s="55"/>
      <c r="L34" s="55"/>
      <c r="M34" s="55"/>
      <c r="N34" s="55"/>
      <c r="O34" s="55"/>
    </row>
    <row r="35" spans="1:15" ht="14.25" customHeight="1">
      <c r="A35" s="63" t="s">
        <v>53</v>
      </c>
      <c r="B35" s="115" t="s">
        <v>54</v>
      </c>
      <c r="C35" s="117" t="s">
        <v>9</v>
      </c>
      <c r="D35" s="56" t="s">
        <v>9</v>
      </c>
      <c r="E35" s="2" t="s">
        <v>19</v>
      </c>
      <c r="F35" s="38">
        <f>F36+F37</f>
        <v>42762456.789999999</v>
      </c>
      <c r="G35" s="38">
        <f t="shared" ref="G35" si="29">G36+G37</f>
        <v>42762456.789999999</v>
      </c>
      <c r="H35" s="38">
        <f t="shared" ref="H35" si="30">H36+H37</f>
        <v>42762456.789999999</v>
      </c>
      <c r="I35" s="38">
        <f t="shared" ref="I35" si="31">I36+I37</f>
        <v>42762456.789999999</v>
      </c>
      <c r="J35" s="54" t="s">
        <v>9</v>
      </c>
      <c r="K35" s="54" t="s">
        <v>9</v>
      </c>
      <c r="L35" s="54" t="s">
        <v>9</v>
      </c>
      <c r="M35" s="54" t="s">
        <v>9</v>
      </c>
      <c r="N35" s="54" t="s">
        <v>9</v>
      </c>
      <c r="O35" s="54" t="s">
        <v>9</v>
      </c>
    </row>
    <row r="36" spans="1:15" ht="14.25" customHeight="1">
      <c r="A36" s="114"/>
      <c r="B36" s="116"/>
      <c r="C36" s="117"/>
      <c r="D36" s="57"/>
      <c r="E36" s="2" t="s">
        <v>20</v>
      </c>
      <c r="F36" s="6">
        <f t="shared" ref="F36:I37" si="32">F39+F42+F45+F48+F51</f>
        <v>41245344.729999997</v>
      </c>
      <c r="G36" s="6">
        <f t="shared" si="32"/>
        <v>41245344.729999997</v>
      </c>
      <c r="H36" s="6">
        <f t="shared" si="32"/>
        <v>41245344.729999997</v>
      </c>
      <c r="I36" s="6">
        <f t="shared" si="32"/>
        <v>41245344.729999997</v>
      </c>
      <c r="J36" s="55"/>
      <c r="K36" s="55"/>
      <c r="L36" s="55"/>
      <c r="M36" s="55"/>
      <c r="N36" s="55"/>
      <c r="O36" s="55"/>
    </row>
    <row r="37" spans="1:15" ht="14.25" customHeight="1">
      <c r="A37" s="114"/>
      <c r="B37" s="116"/>
      <c r="C37" s="117"/>
      <c r="D37" s="57"/>
      <c r="E37" s="2" t="s">
        <v>21</v>
      </c>
      <c r="F37" s="6">
        <f t="shared" si="32"/>
        <v>1517112.06</v>
      </c>
      <c r="G37" s="6">
        <f t="shared" si="32"/>
        <v>1517112.06</v>
      </c>
      <c r="H37" s="6">
        <f t="shared" si="32"/>
        <v>1517112.06</v>
      </c>
      <c r="I37" s="6">
        <f t="shared" si="32"/>
        <v>1517112.06</v>
      </c>
      <c r="J37" s="55"/>
      <c r="K37" s="55"/>
      <c r="L37" s="55"/>
      <c r="M37" s="55"/>
      <c r="N37" s="55"/>
      <c r="O37" s="55"/>
    </row>
    <row r="38" spans="1:15" ht="13.5" customHeight="1">
      <c r="A38" s="63" t="s">
        <v>39</v>
      </c>
      <c r="B38" s="115" t="s">
        <v>55</v>
      </c>
      <c r="C38" s="54" t="s">
        <v>141</v>
      </c>
      <c r="D38" s="56" t="s">
        <v>144</v>
      </c>
      <c r="E38" s="2" t="s">
        <v>19</v>
      </c>
      <c r="F38" s="38">
        <f>F39+F40</f>
        <v>1963500</v>
      </c>
      <c r="G38" s="38">
        <f t="shared" ref="G38" si="33">G39+G40</f>
        <v>1963500</v>
      </c>
      <c r="H38" s="38">
        <f t="shared" ref="H38" si="34">H39+H40</f>
        <v>1963500</v>
      </c>
      <c r="I38" s="38">
        <f t="shared" ref="I38" si="35">I39+I40</f>
        <v>1963500</v>
      </c>
      <c r="J38" s="58" t="s">
        <v>60</v>
      </c>
      <c r="K38" s="60" t="s">
        <v>41</v>
      </c>
      <c r="L38" s="103">
        <f>N38/1</f>
        <v>100</v>
      </c>
      <c r="M38" s="103">
        <f>O38/1</f>
        <v>100</v>
      </c>
      <c r="N38" s="103">
        <v>100</v>
      </c>
      <c r="O38" s="103">
        <v>100</v>
      </c>
    </row>
    <row r="39" spans="1:15" ht="13.5" customHeight="1">
      <c r="A39" s="114"/>
      <c r="B39" s="116"/>
      <c r="C39" s="55"/>
      <c r="D39" s="57"/>
      <c r="E39" s="2" t="s">
        <v>20</v>
      </c>
      <c r="F39" s="6">
        <f>H39</f>
        <v>1963500</v>
      </c>
      <c r="G39" s="6">
        <f>I39</f>
        <v>1963500</v>
      </c>
      <c r="H39" s="7">
        <v>1963500</v>
      </c>
      <c r="I39" s="7">
        <v>1963500</v>
      </c>
      <c r="J39" s="59"/>
      <c r="K39" s="61"/>
      <c r="L39" s="104"/>
      <c r="M39" s="104"/>
      <c r="N39" s="104"/>
      <c r="O39" s="104"/>
    </row>
    <row r="40" spans="1:15" ht="13.5" customHeight="1">
      <c r="A40" s="114"/>
      <c r="B40" s="116"/>
      <c r="C40" s="55"/>
      <c r="D40" s="57"/>
      <c r="E40" s="2" t="s">
        <v>21</v>
      </c>
      <c r="F40" s="6">
        <f t="shared" ref="F40:G40" si="36">H40</f>
        <v>0</v>
      </c>
      <c r="G40" s="6">
        <f t="shared" si="36"/>
        <v>0</v>
      </c>
      <c r="H40" s="7">
        <v>0</v>
      </c>
      <c r="I40" s="7">
        <v>0</v>
      </c>
      <c r="J40" s="59"/>
      <c r="K40" s="61"/>
      <c r="L40" s="104"/>
      <c r="M40" s="104"/>
      <c r="N40" s="104"/>
      <c r="O40" s="104"/>
    </row>
    <row r="41" spans="1:15" ht="29" customHeight="1">
      <c r="A41" s="63" t="s">
        <v>38</v>
      </c>
      <c r="B41" s="115" t="s">
        <v>189</v>
      </c>
      <c r="C41" s="54" t="s">
        <v>141</v>
      </c>
      <c r="D41" s="56" t="s">
        <v>146</v>
      </c>
      <c r="E41" s="2" t="s">
        <v>19</v>
      </c>
      <c r="F41" s="38">
        <f>F42+F43</f>
        <v>2118631.7200000002</v>
      </c>
      <c r="G41" s="38">
        <f t="shared" ref="G41" si="37">G42+G43</f>
        <v>2118631.7200000002</v>
      </c>
      <c r="H41" s="38">
        <f t="shared" ref="H41" si="38">H42+H43</f>
        <v>2118631.7200000002</v>
      </c>
      <c r="I41" s="38">
        <f t="shared" ref="I41" si="39">I42+I43</f>
        <v>2118631.7200000002</v>
      </c>
      <c r="J41" s="58" t="s">
        <v>62</v>
      </c>
      <c r="K41" s="60" t="s">
        <v>41</v>
      </c>
      <c r="L41" s="103">
        <f>N41/1</f>
        <v>100</v>
      </c>
      <c r="M41" s="103">
        <f>O41/1</f>
        <v>100</v>
      </c>
      <c r="N41" s="103">
        <v>100</v>
      </c>
      <c r="O41" s="103">
        <v>100</v>
      </c>
    </row>
    <row r="42" spans="1:15" ht="25" customHeight="1">
      <c r="A42" s="114"/>
      <c r="B42" s="116"/>
      <c r="C42" s="55"/>
      <c r="D42" s="57"/>
      <c r="E42" s="2" t="s">
        <v>20</v>
      </c>
      <c r="F42" s="6">
        <f>H42</f>
        <v>2118631.7200000002</v>
      </c>
      <c r="G42" s="6">
        <f>I42</f>
        <v>2118631.7200000002</v>
      </c>
      <c r="H42" s="7">
        <v>2118631.7200000002</v>
      </c>
      <c r="I42" s="7">
        <v>2118631.7200000002</v>
      </c>
      <c r="J42" s="59"/>
      <c r="K42" s="61"/>
      <c r="L42" s="104"/>
      <c r="M42" s="104"/>
      <c r="N42" s="104"/>
      <c r="O42" s="104"/>
    </row>
    <row r="43" spans="1:15" ht="21" customHeight="1">
      <c r="A43" s="114"/>
      <c r="B43" s="116"/>
      <c r="C43" s="55"/>
      <c r="D43" s="57"/>
      <c r="E43" s="2" t="s">
        <v>21</v>
      </c>
      <c r="F43" s="6">
        <f t="shared" ref="F43:G43" si="40">H43</f>
        <v>0</v>
      </c>
      <c r="G43" s="6">
        <f t="shared" si="40"/>
        <v>0</v>
      </c>
      <c r="H43" s="7">
        <v>0</v>
      </c>
      <c r="I43" s="7">
        <v>0</v>
      </c>
      <c r="J43" s="59"/>
      <c r="K43" s="61"/>
      <c r="L43" s="104"/>
      <c r="M43" s="104"/>
      <c r="N43" s="104"/>
      <c r="O43" s="104"/>
    </row>
    <row r="44" spans="1:15" ht="34" customHeight="1">
      <c r="A44" s="137" t="s">
        <v>190</v>
      </c>
      <c r="B44" s="157" t="s">
        <v>191</v>
      </c>
      <c r="C44" s="54" t="s">
        <v>141</v>
      </c>
      <c r="D44" s="56" t="s">
        <v>145</v>
      </c>
      <c r="E44" s="37" t="s">
        <v>19</v>
      </c>
      <c r="F44" s="38">
        <f>F45+F46</f>
        <v>36700000</v>
      </c>
      <c r="G44" s="38">
        <f t="shared" ref="G44" si="41">G45+G46</f>
        <v>36700000</v>
      </c>
      <c r="H44" s="38">
        <f t="shared" ref="H44" si="42">H45+H46</f>
        <v>36700000</v>
      </c>
      <c r="I44" s="38">
        <f t="shared" ref="I44" si="43">I45+I46</f>
        <v>36700000</v>
      </c>
      <c r="J44" s="58" t="s">
        <v>61</v>
      </c>
      <c r="K44" s="60" t="s">
        <v>41</v>
      </c>
      <c r="L44" s="103">
        <f>N44</f>
        <v>100</v>
      </c>
      <c r="M44" s="103">
        <f>O44</f>
        <v>100</v>
      </c>
      <c r="N44" s="103">
        <v>100</v>
      </c>
      <c r="O44" s="103">
        <v>100</v>
      </c>
    </row>
    <row r="45" spans="1:15" ht="32.5" customHeight="1">
      <c r="A45" s="138"/>
      <c r="B45" s="158"/>
      <c r="C45" s="55"/>
      <c r="D45" s="57"/>
      <c r="E45" s="37" t="s">
        <v>20</v>
      </c>
      <c r="F45" s="38">
        <f>H45</f>
        <v>36700000</v>
      </c>
      <c r="G45" s="38">
        <f>I45</f>
        <v>36700000</v>
      </c>
      <c r="H45" s="39">
        <v>36700000</v>
      </c>
      <c r="I45" s="39">
        <v>36700000</v>
      </c>
      <c r="J45" s="59"/>
      <c r="K45" s="61"/>
      <c r="L45" s="104"/>
      <c r="M45" s="104"/>
      <c r="N45" s="104"/>
      <c r="O45" s="104"/>
    </row>
    <row r="46" spans="1:15" ht="26" customHeight="1">
      <c r="A46" s="138"/>
      <c r="B46" s="158"/>
      <c r="C46" s="55"/>
      <c r="D46" s="57"/>
      <c r="E46" s="37" t="s">
        <v>21</v>
      </c>
      <c r="F46" s="38">
        <f t="shared" ref="F46:G46" si="44">H46</f>
        <v>0</v>
      </c>
      <c r="G46" s="38">
        <f t="shared" si="44"/>
        <v>0</v>
      </c>
      <c r="H46" s="39">
        <v>0</v>
      </c>
      <c r="I46" s="39">
        <v>0</v>
      </c>
      <c r="J46" s="59"/>
      <c r="K46" s="61"/>
      <c r="L46" s="104"/>
      <c r="M46" s="104"/>
      <c r="N46" s="104"/>
      <c r="O46" s="104"/>
    </row>
    <row r="47" spans="1:15" s="1" customFormat="1" ht="18" customHeight="1">
      <c r="A47" s="63" t="s">
        <v>56</v>
      </c>
      <c r="B47" s="139" t="s">
        <v>192</v>
      </c>
      <c r="C47" s="54" t="s">
        <v>141</v>
      </c>
      <c r="D47" s="56" t="s">
        <v>145</v>
      </c>
      <c r="E47" s="2" t="s">
        <v>19</v>
      </c>
      <c r="F47" s="38">
        <f>F48+F49</f>
        <v>1580325.07</v>
      </c>
      <c r="G47" s="38">
        <f t="shared" ref="G47" si="45">G48+G49</f>
        <v>1580325.07</v>
      </c>
      <c r="H47" s="38">
        <f t="shared" ref="H47" si="46">H48+H49</f>
        <v>1580325.07</v>
      </c>
      <c r="I47" s="38">
        <f t="shared" ref="I47" si="47">I48+I49</f>
        <v>1580325.07</v>
      </c>
      <c r="J47" s="77" t="s">
        <v>193</v>
      </c>
      <c r="K47" s="60" t="s">
        <v>41</v>
      </c>
      <c r="L47" s="103">
        <f>N47</f>
        <v>100</v>
      </c>
      <c r="M47" s="103">
        <f>O47</f>
        <v>100</v>
      </c>
      <c r="N47" s="103">
        <v>100</v>
      </c>
      <c r="O47" s="103">
        <v>100</v>
      </c>
    </row>
    <row r="48" spans="1:15" s="1" customFormat="1" ht="18" customHeight="1">
      <c r="A48" s="61"/>
      <c r="B48" s="140"/>
      <c r="C48" s="55"/>
      <c r="D48" s="57"/>
      <c r="E48" s="2" t="s">
        <v>20</v>
      </c>
      <c r="F48" s="6">
        <f>H48</f>
        <v>63213.01</v>
      </c>
      <c r="G48" s="6">
        <f>I48</f>
        <v>63213.01</v>
      </c>
      <c r="H48" s="7">
        <v>63213.01</v>
      </c>
      <c r="I48" s="7">
        <v>63213.01</v>
      </c>
      <c r="J48" s="78"/>
      <c r="K48" s="61"/>
      <c r="L48" s="104"/>
      <c r="M48" s="104"/>
      <c r="N48" s="104"/>
      <c r="O48" s="104"/>
    </row>
    <row r="49" spans="1:15" s="1" customFormat="1" ht="18" customHeight="1">
      <c r="A49" s="61"/>
      <c r="B49" s="140"/>
      <c r="C49" s="55"/>
      <c r="D49" s="57"/>
      <c r="E49" s="2" t="s">
        <v>21</v>
      </c>
      <c r="F49" s="6">
        <f t="shared" ref="F49" si="48">H49</f>
        <v>1517112.06</v>
      </c>
      <c r="G49" s="6">
        <f t="shared" ref="G49" si="49">I49</f>
        <v>1517112.06</v>
      </c>
      <c r="H49" s="7">
        <v>1517112.06</v>
      </c>
      <c r="I49" s="7">
        <v>1517112.06</v>
      </c>
      <c r="J49" s="78"/>
      <c r="K49" s="61"/>
      <c r="L49" s="104"/>
      <c r="M49" s="104"/>
      <c r="N49" s="104"/>
      <c r="O49" s="104"/>
    </row>
    <row r="50" spans="1:15" ht="14.25" customHeight="1">
      <c r="A50" s="63" t="s">
        <v>57</v>
      </c>
      <c r="B50" s="115" t="s">
        <v>194</v>
      </c>
      <c r="C50" s="54" t="s">
        <v>141</v>
      </c>
      <c r="D50" s="56" t="s">
        <v>147</v>
      </c>
      <c r="E50" s="2" t="s">
        <v>19</v>
      </c>
      <c r="F50" s="38">
        <f>F51+F52</f>
        <v>400000</v>
      </c>
      <c r="G50" s="38">
        <f t="shared" ref="G50" si="50">G51+G52</f>
        <v>400000</v>
      </c>
      <c r="H50" s="38">
        <f t="shared" ref="H50" si="51">H51+H52</f>
        <v>400000</v>
      </c>
      <c r="I50" s="38">
        <f t="shared" ref="I50" si="52">I51+I52</f>
        <v>400000</v>
      </c>
      <c r="J50" s="58" t="s">
        <v>195</v>
      </c>
      <c r="K50" s="60" t="s">
        <v>41</v>
      </c>
      <c r="L50" s="103">
        <f>N50</f>
        <v>100</v>
      </c>
      <c r="M50" s="103">
        <f>O50</f>
        <v>100</v>
      </c>
      <c r="N50" s="103">
        <v>100</v>
      </c>
      <c r="O50" s="103">
        <v>100</v>
      </c>
    </row>
    <row r="51" spans="1:15" ht="14.25" customHeight="1">
      <c r="A51" s="114"/>
      <c r="B51" s="116"/>
      <c r="C51" s="55"/>
      <c r="D51" s="57"/>
      <c r="E51" s="2" t="s">
        <v>20</v>
      </c>
      <c r="F51" s="6">
        <f>H51</f>
        <v>400000</v>
      </c>
      <c r="G51" s="6">
        <f>I51</f>
        <v>400000</v>
      </c>
      <c r="H51" s="7">
        <v>400000</v>
      </c>
      <c r="I51" s="7">
        <v>400000</v>
      </c>
      <c r="J51" s="59"/>
      <c r="K51" s="61"/>
      <c r="L51" s="104"/>
      <c r="M51" s="104"/>
      <c r="N51" s="104"/>
      <c r="O51" s="104"/>
    </row>
    <row r="52" spans="1:15" ht="14.25" customHeight="1">
      <c r="A52" s="114"/>
      <c r="B52" s="116"/>
      <c r="C52" s="55"/>
      <c r="D52" s="57"/>
      <c r="E52" s="2" t="s">
        <v>21</v>
      </c>
      <c r="F52" s="6">
        <f t="shared" ref="F52:G52" si="53">H52</f>
        <v>0</v>
      </c>
      <c r="G52" s="6">
        <f t="shared" si="53"/>
        <v>0</v>
      </c>
      <c r="H52" s="7">
        <v>0</v>
      </c>
      <c r="I52" s="7">
        <v>0</v>
      </c>
      <c r="J52" s="59"/>
      <c r="K52" s="61"/>
      <c r="L52" s="104"/>
      <c r="M52" s="104"/>
      <c r="N52" s="104"/>
      <c r="O52" s="104"/>
    </row>
    <row r="53" spans="1:15" ht="12.75" customHeight="1">
      <c r="A53" s="168" t="s">
        <v>10</v>
      </c>
      <c r="B53" s="169"/>
      <c r="C53" s="60" t="s">
        <v>9</v>
      </c>
      <c r="D53" s="60" t="s">
        <v>9</v>
      </c>
      <c r="E53" s="2" t="s">
        <v>19</v>
      </c>
      <c r="F53" s="6">
        <f t="shared" ref="F53:I55" si="54">F17+F32</f>
        <v>50556594.189999998</v>
      </c>
      <c r="G53" s="6">
        <f t="shared" si="54"/>
        <v>49862226.189999998</v>
      </c>
      <c r="H53" s="6">
        <f t="shared" si="54"/>
        <v>50556594.189999998</v>
      </c>
      <c r="I53" s="6">
        <f t="shared" si="54"/>
        <v>49862226.189999998</v>
      </c>
      <c r="J53" s="141" t="s">
        <v>9</v>
      </c>
      <c r="K53" s="117" t="s">
        <v>9</v>
      </c>
      <c r="L53" s="117" t="s">
        <v>9</v>
      </c>
      <c r="M53" s="117" t="s">
        <v>9</v>
      </c>
      <c r="N53" s="117" t="s">
        <v>9</v>
      </c>
      <c r="O53" s="117" t="s">
        <v>9</v>
      </c>
    </row>
    <row r="54" spans="1:15" ht="12.75" customHeight="1">
      <c r="A54" s="170"/>
      <c r="B54" s="171"/>
      <c r="C54" s="61"/>
      <c r="D54" s="61"/>
      <c r="E54" s="2" t="s">
        <v>20</v>
      </c>
      <c r="F54" s="6">
        <f t="shared" si="54"/>
        <v>41579077.549999997</v>
      </c>
      <c r="G54" s="6">
        <f t="shared" si="54"/>
        <v>41579077.549999997</v>
      </c>
      <c r="H54" s="6">
        <f t="shared" si="54"/>
        <v>41579077.549999997</v>
      </c>
      <c r="I54" s="6">
        <f t="shared" si="54"/>
        <v>41579077.549999997</v>
      </c>
      <c r="J54" s="141"/>
      <c r="K54" s="117"/>
      <c r="L54" s="117"/>
      <c r="M54" s="117"/>
      <c r="N54" s="117"/>
      <c r="O54" s="117"/>
    </row>
    <row r="55" spans="1:15" ht="12.75" customHeight="1">
      <c r="A55" s="170"/>
      <c r="B55" s="171"/>
      <c r="C55" s="61"/>
      <c r="D55" s="61"/>
      <c r="E55" s="2" t="s">
        <v>21</v>
      </c>
      <c r="F55" s="6">
        <f t="shared" si="54"/>
        <v>8977516.6400000006</v>
      </c>
      <c r="G55" s="6">
        <f t="shared" si="54"/>
        <v>8283148.6400000006</v>
      </c>
      <c r="H55" s="6">
        <f t="shared" si="54"/>
        <v>8977516.6400000006</v>
      </c>
      <c r="I55" s="6">
        <f t="shared" si="54"/>
        <v>8283148.6400000006</v>
      </c>
      <c r="J55" s="141"/>
      <c r="K55" s="117"/>
      <c r="L55" s="117"/>
      <c r="M55" s="117"/>
      <c r="N55" s="117"/>
      <c r="O55" s="117"/>
    </row>
    <row r="56" spans="1:15" ht="15" customHeight="1">
      <c r="A56" s="50" t="s">
        <v>63</v>
      </c>
      <c r="B56" s="50"/>
      <c r="C56" s="50"/>
      <c r="D56" s="50"/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0"/>
    </row>
    <row r="57" spans="1:15" ht="15" customHeight="1">
      <c r="A57" s="50" t="s">
        <v>64</v>
      </c>
      <c r="B57" s="50"/>
      <c r="C57" s="50"/>
      <c r="D57" s="50"/>
      <c r="E57" s="50"/>
      <c r="F57" s="50"/>
      <c r="G57" s="50"/>
      <c r="H57" s="50"/>
      <c r="I57" s="50"/>
      <c r="J57" s="50"/>
      <c r="K57" s="50"/>
      <c r="L57" s="50"/>
      <c r="M57" s="50"/>
      <c r="N57" s="50"/>
      <c r="O57" s="50"/>
    </row>
    <row r="58" spans="1:15" ht="15" customHeight="1">
      <c r="A58" s="50" t="s">
        <v>65</v>
      </c>
      <c r="B58" s="50"/>
      <c r="C58" s="50"/>
      <c r="D58" s="50"/>
      <c r="E58" s="50"/>
      <c r="F58" s="50"/>
      <c r="G58" s="50"/>
      <c r="H58" s="50"/>
      <c r="I58" s="50"/>
      <c r="J58" s="50"/>
      <c r="K58" s="50"/>
      <c r="L58" s="50"/>
      <c r="M58" s="50"/>
      <c r="N58" s="50"/>
      <c r="O58" s="50"/>
    </row>
    <row r="59" spans="1:15" ht="2.25" hidden="1" customHeight="1"/>
    <row r="60" spans="1:15" ht="17" customHeight="1">
      <c r="A60" s="60">
        <v>1</v>
      </c>
      <c r="B60" s="58" t="s">
        <v>66</v>
      </c>
      <c r="C60" s="54" t="s">
        <v>9</v>
      </c>
      <c r="D60" s="54" t="s">
        <v>9</v>
      </c>
      <c r="E60" s="5" t="s">
        <v>19</v>
      </c>
      <c r="F60" s="6">
        <f>F63</f>
        <v>13741083.809999999</v>
      </c>
      <c r="G60" s="6">
        <f t="shared" ref="G60" si="55">G63</f>
        <v>13741083.809999999</v>
      </c>
      <c r="H60" s="6">
        <f t="shared" ref="H60:I62" si="56">H63</f>
        <v>13741083.809999999</v>
      </c>
      <c r="I60" s="6">
        <f t="shared" si="56"/>
        <v>13741083.809999999</v>
      </c>
      <c r="J60" s="60" t="s">
        <v>9</v>
      </c>
      <c r="K60" s="60" t="s">
        <v>9</v>
      </c>
      <c r="L60" s="60" t="s">
        <v>9</v>
      </c>
      <c r="M60" s="60" t="s">
        <v>9</v>
      </c>
      <c r="N60" s="60" t="s">
        <v>9</v>
      </c>
      <c r="O60" s="60" t="s">
        <v>9</v>
      </c>
    </row>
    <row r="61" spans="1:15" ht="17.5" customHeight="1">
      <c r="A61" s="61"/>
      <c r="B61" s="59"/>
      <c r="C61" s="55"/>
      <c r="D61" s="55"/>
      <c r="E61" s="2" t="s">
        <v>20</v>
      </c>
      <c r="F61" s="6">
        <f>F64</f>
        <v>687054.2</v>
      </c>
      <c r="G61" s="6">
        <f>G64</f>
        <v>687054.2</v>
      </c>
      <c r="H61" s="6">
        <f t="shared" si="56"/>
        <v>687054.2</v>
      </c>
      <c r="I61" s="6">
        <f t="shared" si="56"/>
        <v>687054.2</v>
      </c>
      <c r="J61" s="61"/>
      <c r="K61" s="61"/>
      <c r="L61" s="61"/>
      <c r="M61" s="61"/>
      <c r="N61" s="61"/>
      <c r="O61" s="61"/>
    </row>
    <row r="62" spans="1:15" ht="19.5" customHeight="1">
      <c r="A62" s="61"/>
      <c r="B62" s="59"/>
      <c r="C62" s="55"/>
      <c r="D62" s="55"/>
      <c r="E62" s="2" t="s">
        <v>21</v>
      </c>
      <c r="F62" s="6">
        <f>F65</f>
        <v>13054029.609999999</v>
      </c>
      <c r="G62" s="6">
        <f>G65</f>
        <v>13054029.609999999</v>
      </c>
      <c r="H62" s="6">
        <f t="shared" si="56"/>
        <v>13054029.609999999</v>
      </c>
      <c r="I62" s="6">
        <f t="shared" si="56"/>
        <v>13054029.609999999</v>
      </c>
      <c r="J62" s="61"/>
      <c r="K62" s="61"/>
      <c r="L62" s="61"/>
      <c r="M62" s="61"/>
      <c r="N62" s="61"/>
      <c r="O62" s="61"/>
    </row>
    <row r="63" spans="1:15" ht="15" customHeight="1">
      <c r="A63" s="60" t="s">
        <v>31</v>
      </c>
      <c r="B63" s="58" t="s">
        <v>67</v>
      </c>
      <c r="C63" s="54" t="s">
        <v>9</v>
      </c>
      <c r="D63" s="54" t="s">
        <v>9</v>
      </c>
      <c r="E63" s="10" t="s">
        <v>19</v>
      </c>
      <c r="F63" s="6">
        <f>F64+F65</f>
        <v>13741083.809999999</v>
      </c>
      <c r="G63" s="6">
        <f t="shared" ref="G63:I63" si="57">G64+G65</f>
        <v>13741083.809999999</v>
      </c>
      <c r="H63" s="6">
        <f t="shared" si="57"/>
        <v>13741083.809999999</v>
      </c>
      <c r="I63" s="6">
        <f t="shared" si="57"/>
        <v>13741083.809999999</v>
      </c>
      <c r="J63" s="60" t="s">
        <v>9</v>
      </c>
      <c r="K63" s="60" t="s">
        <v>9</v>
      </c>
      <c r="L63" s="60" t="s">
        <v>9</v>
      </c>
      <c r="M63" s="60" t="s">
        <v>9</v>
      </c>
      <c r="N63" s="60" t="s">
        <v>9</v>
      </c>
      <c r="O63" s="60" t="s">
        <v>9</v>
      </c>
    </row>
    <row r="64" spans="1:15" ht="16.5" customHeight="1">
      <c r="A64" s="61"/>
      <c r="B64" s="59"/>
      <c r="C64" s="55"/>
      <c r="D64" s="55"/>
      <c r="E64" s="2" t="s">
        <v>20</v>
      </c>
      <c r="F64" s="6">
        <f>F67</f>
        <v>687054.2</v>
      </c>
      <c r="G64" s="6">
        <f t="shared" ref="G64" si="58">G67</f>
        <v>687054.2</v>
      </c>
      <c r="H64" s="6">
        <f>H67</f>
        <v>687054.2</v>
      </c>
      <c r="I64" s="6">
        <f>I67</f>
        <v>687054.2</v>
      </c>
      <c r="J64" s="61"/>
      <c r="K64" s="61"/>
      <c r="L64" s="61"/>
      <c r="M64" s="61"/>
      <c r="N64" s="61"/>
      <c r="O64" s="61"/>
    </row>
    <row r="65" spans="1:15" ht="18.5" customHeight="1">
      <c r="A65" s="61"/>
      <c r="B65" s="59"/>
      <c r="C65" s="55"/>
      <c r="D65" s="55"/>
      <c r="E65" s="2" t="s">
        <v>21</v>
      </c>
      <c r="F65" s="6">
        <f>F68</f>
        <v>13054029.609999999</v>
      </c>
      <c r="G65" s="6">
        <f>G68</f>
        <v>13054029.609999999</v>
      </c>
      <c r="H65" s="6">
        <f>H68</f>
        <v>13054029.609999999</v>
      </c>
      <c r="I65" s="6">
        <f>I68</f>
        <v>13054029.609999999</v>
      </c>
      <c r="J65" s="61"/>
      <c r="K65" s="61"/>
      <c r="L65" s="61"/>
      <c r="M65" s="61"/>
      <c r="N65" s="61"/>
      <c r="O65" s="61"/>
    </row>
    <row r="66" spans="1:15" ht="16" customHeight="1">
      <c r="A66" s="63" t="s">
        <v>34</v>
      </c>
      <c r="B66" s="101" t="s">
        <v>68</v>
      </c>
      <c r="C66" s="54" t="s">
        <v>141</v>
      </c>
      <c r="D66" s="56" t="s">
        <v>148</v>
      </c>
      <c r="E66" s="5" t="s">
        <v>19</v>
      </c>
      <c r="F66" s="6">
        <f>F67+F68</f>
        <v>13741083.809999999</v>
      </c>
      <c r="G66" s="6">
        <f t="shared" ref="G66:I66" si="59">G67+G68</f>
        <v>13741083.809999999</v>
      </c>
      <c r="H66" s="6">
        <f t="shared" si="59"/>
        <v>13741083.809999999</v>
      </c>
      <c r="I66" s="6">
        <f t="shared" si="59"/>
        <v>13741083.809999999</v>
      </c>
      <c r="J66" s="58" t="s">
        <v>69</v>
      </c>
      <c r="K66" s="60" t="s">
        <v>41</v>
      </c>
      <c r="L66" s="103">
        <f>N66/1</f>
        <v>90</v>
      </c>
      <c r="M66" s="103">
        <f>O66/1</f>
        <v>100</v>
      </c>
      <c r="N66" s="103">
        <v>90</v>
      </c>
      <c r="O66" s="103">
        <v>100</v>
      </c>
    </row>
    <row r="67" spans="1:15" ht="18" customHeight="1">
      <c r="A67" s="64"/>
      <c r="B67" s="102"/>
      <c r="C67" s="55"/>
      <c r="D67" s="57"/>
      <c r="E67" s="2" t="s">
        <v>20</v>
      </c>
      <c r="F67" s="6">
        <f>H67</f>
        <v>687054.2</v>
      </c>
      <c r="G67" s="6">
        <f>I67</f>
        <v>687054.2</v>
      </c>
      <c r="H67" s="7">
        <v>687054.2</v>
      </c>
      <c r="I67" s="7">
        <v>687054.2</v>
      </c>
      <c r="J67" s="59"/>
      <c r="K67" s="61"/>
      <c r="L67" s="104"/>
      <c r="M67" s="104"/>
      <c r="N67" s="104"/>
      <c r="O67" s="104"/>
    </row>
    <row r="68" spans="1:15" ht="20" customHeight="1">
      <c r="A68" s="64"/>
      <c r="B68" s="102"/>
      <c r="C68" s="55"/>
      <c r="D68" s="57"/>
      <c r="E68" s="2" t="s">
        <v>21</v>
      </c>
      <c r="F68" s="6">
        <f t="shared" ref="F68:G68" si="60">H68</f>
        <v>13054029.609999999</v>
      </c>
      <c r="G68" s="6">
        <f t="shared" si="60"/>
        <v>13054029.609999999</v>
      </c>
      <c r="H68" s="7">
        <v>13054029.609999999</v>
      </c>
      <c r="I68" s="7">
        <v>13054029.609999999</v>
      </c>
      <c r="J68" s="59"/>
      <c r="K68" s="61"/>
      <c r="L68" s="104"/>
      <c r="M68" s="104"/>
      <c r="N68" s="104"/>
      <c r="O68" s="104"/>
    </row>
    <row r="69" spans="1:15" ht="13.5" customHeight="1">
      <c r="A69" s="108" t="s">
        <v>30</v>
      </c>
      <c r="B69" s="109"/>
      <c r="C69" s="60" t="s">
        <v>9</v>
      </c>
      <c r="D69" s="60" t="s">
        <v>9</v>
      </c>
      <c r="E69" s="8" t="s">
        <v>8</v>
      </c>
      <c r="F69" s="6">
        <f t="shared" ref="F69:G71" si="61">F60</f>
        <v>13741083.809999999</v>
      </c>
      <c r="G69" s="6">
        <f t="shared" si="61"/>
        <v>13741083.809999999</v>
      </c>
      <c r="H69" s="6">
        <f t="shared" ref="H69:I69" si="62">H60</f>
        <v>13741083.809999999</v>
      </c>
      <c r="I69" s="6">
        <f t="shared" si="62"/>
        <v>13741083.809999999</v>
      </c>
      <c r="J69" s="54" t="s">
        <v>9</v>
      </c>
      <c r="K69" s="60" t="s">
        <v>9</v>
      </c>
      <c r="L69" s="60" t="s">
        <v>9</v>
      </c>
      <c r="M69" s="60" t="s">
        <v>9</v>
      </c>
      <c r="N69" s="60" t="s">
        <v>9</v>
      </c>
      <c r="O69" s="60" t="s">
        <v>9</v>
      </c>
    </row>
    <row r="70" spans="1:15" ht="14" customHeight="1">
      <c r="A70" s="110"/>
      <c r="B70" s="111"/>
      <c r="C70" s="61"/>
      <c r="D70" s="61"/>
      <c r="E70" s="2" t="s">
        <v>20</v>
      </c>
      <c r="F70" s="6">
        <f t="shared" si="61"/>
        <v>687054.2</v>
      </c>
      <c r="G70" s="6">
        <f t="shared" si="61"/>
        <v>687054.2</v>
      </c>
      <c r="H70" s="6">
        <f t="shared" ref="H70:I70" si="63">H61</f>
        <v>687054.2</v>
      </c>
      <c r="I70" s="6">
        <f t="shared" si="63"/>
        <v>687054.2</v>
      </c>
      <c r="J70" s="55"/>
      <c r="K70" s="61"/>
      <c r="L70" s="61"/>
      <c r="M70" s="61"/>
      <c r="N70" s="61"/>
      <c r="O70" s="61"/>
    </row>
    <row r="71" spans="1:15" ht="15.5" customHeight="1">
      <c r="A71" s="110"/>
      <c r="B71" s="111"/>
      <c r="C71" s="61"/>
      <c r="D71" s="61"/>
      <c r="E71" s="2" t="s">
        <v>21</v>
      </c>
      <c r="F71" s="6">
        <f t="shared" si="61"/>
        <v>13054029.609999999</v>
      </c>
      <c r="G71" s="6">
        <f t="shared" si="61"/>
        <v>13054029.609999999</v>
      </c>
      <c r="H71" s="6">
        <f>H62</f>
        <v>13054029.609999999</v>
      </c>
      <c r="I71" s="6">
        <f>I62</f>
        <v>13054029.609999999</v>
      </c>
      <c r="J71" s="55"/>
      <c r="K71" s="61"/>
      <c r="L71" s="61"/>
      <c r="M71" s="61"/>
      <c r="N71" s="61"/>
      <c r="O71" s="61"/>
    </row>
    <row r="72" spans="1:15" ht="15" customHeight="1">
      <c r="A72" s="51" t="s">
        <v>70</v>
      </c>
      <c r="B72" s="52"/>
      <c r="C72" s="52"/>
      <c r="D72" s="52"/>
      <c r="E72" s="52"/>
      <c r="F72" s="52"/>
      <c r="G72" s="52"/>
      <c r="H72" s="52"/>
      <c r="I72" s="52"/>
      <c r="J72" s="52"/>
      <c r="K72" s="52"/>
      <c r="L72" s="52"/>
      <c r="M72" s="52"/>
      <c r="N72" s="52"/>
      <c r="O72" s="53"/>
    </row>
    <row r="73" spans="1:15" ht="15" customHeight="1">
      <c r="A73" s="50" t="s">
        <v>71</v>
      </c>
      <c r="B73" s="50"/>
      <c r="C73" s="50"/>
      <c r="D73" s="50"/>
      <c r="E73" s="50"/>
      <c r="F73" s="50"/>
      <c r="G73" s="50"/>
      <c r="H73" s="50"/>
      <c r="I73" s="50"/>
      <c r="J73" s="50"/>
      <c r="K73" s="50"/>
      <c r="L73" s="50"/>
      <c r="M73" s="50"/>
      <c r="N73" s="50"/>
      <c r="O73" s="50"/>
    </row>
    <row r="74" spans="1:15" ht="15" customHeight="1">
      <c r="A74" s="50" t="s">
        <v>72</v>
      </c>
      <c r="B74" s="50"/>
      <c r="C74" s="50"/>
      <c r="D74" s="50"/>
      <c r="E74" s="50"/>
      <c r="F74" s="50"/>
      <c r="G74" s="50"/>
      <c r="H74" s="50"/>
      <c r="I74" s="50"/>
      <c r="J74" s="50"/>
      <c r="K74" s="50"/>
      <c r="L74" s="50"/>
      <c r="M74" s="50"/>
      <c r="N74" s="50"/>
      <c r="O74" s="50"/>
    </row>
    <row r="75" spans="1:15" ht="2.25" hidden="1" customHeight="1"/>
    <row r="76" spans="1:15" ht="14.25" customHeight="1">
      <c r="A76" s="60">
        <v>1</v>
      </c>
      <c r="B76" s="58" t="s">
        <v>73</v>
      </c>
      <c r="C76" s="54" t="s">
        <v>9</v>
      </c>
      <c r="D76" s="54" t="s">
        <v>9</v>
      </c>
      <c r="E76" s="5" t="s">
        <v>19</v>
      </c>
      <c r="F76" s="6">
        <f>F79</f>
        <v>83213724.090000004</v>
      </c>
      <c r="G76" s="6">
        <f>G79</f>
        <v>82995516.5</v>
      </c>
      <c r="H76" s="6">
        <f t="shared" ref="H76:I78" si="64">H79</f>
        <v>83213724.090000004</v>
      </c>
      <c r="I76" s="6">
        <f t="shared" si="64"/>
        <v>82995516.5</v>
      </c>
      <c r="J76" s="54" t="s">
        <v>9</v>
      </c>
      <c r="K76" s="54" t="s">
        <v>9</v>
      </c>
      <c r="L76" s="54" t="s">
        <v>9</v>
      </c>
      <c r="M76" s="54" t="s">
        <v>9</v>
      </c>
      <c r="N76" s="54" t="s">
        <v>9</v>
      </c>
      <c r="O76" s="54" t="s">
        <v>9</v>
      </c>
    </row>
    <row r="77" spans="1:15" ht="14.25" customHeight="1">
      <c r="A77" s="61"/>
      <c r="B77" s="59"/>
      <c r="C77" s="55"/>
      <c r="D77" s="55"/>
      <c r="E77" s="2" t="s">
        <v>20</v>
      </c>
      <c r="F77" s="6">
        <f t="shared" ref="F77:G77" si="65">F80</f>
        <v>81248350.980000004</v>
      </c>
      <c r="G77" s="6">
        <f t="shared" si="65"/>
        <v>81030496.209999993</v>
      </c>
      <c r="H77" s="6">
        <f>H80</f>
        <v>81248350.980000004</v>
      </c>
      <c r="I77" s="6">
        <f t="shared" si="64"/>
        <v>81030496.209999993</v>
      </c>
      <c r="J77" s="55"/>
      <c r="K77" s="55"/>
      <c r="L77" s="55"/>
      <c r="M77" s="55"/>
      <c r="N77" s="55"/>
      <c r="O77" s="55"/>
    </row>
    <row r="78" spans="1:15" ht="14.25" customHeight="1">
      <c r="A78" s="61"/>
      <c r="B78" s="59"/>
      <c r="C78" s="55"/>
      <c r="D78" s="55"/>
      <c r="E78" s="2" t="s">
        <v>21</v>
      </c>
      <c r="F78" s="6">
        <f t="shared" ref="F78:G78" si="66">F81</f>
        <v>1965373.1099999999</v>
      </c>
      <c r="G78" s="6">
        <f t="shared" si="66"/>
        <v>1965020.29</v>
      </c>
      <c r="H78" s="6">
        <f t="shared" si="64"/>
        <v>1965373.1099999999</v>
      </c>
      <c r="I78" s="6">
        <f t="shared" si="64"/>
        <v>1965020.29</v>
      </c>
      <c r="J78" s="55"/>
      <c r="K78" s="55"/>
      <c r="L78" s="55"/>
      <c r="M78" s="55"/>
      <c r="N78" s="55"/>
      <c r="O78" s="55"/>
    </row>
    <row r="79" spans="1:15" ht="16" customHeight="1">
      <c r="A79" s="60" t="s">
        <v>31</v>
      </c>
      <c r="B79" s="58" t="s">
        <v>230</v>
      </c>
      <c r="C79" s="54" t="s">
        <v>9</v>
      </c>
      <c r="D79" s="54" t="s">
        <v>9</v>
      </c>
      <c r="E79" s="10" t="s">
        <v>19</v>
      </c>
      <c r="F79" s="6">
        <f>F80+F81</f>
        <v>83213724.090000004</v>
      </c>
      <c r="G79" s="6">
        <f t="shared" ref="G79:I79" si="67">G80+G81</f>
        <v>82995516.5</v>
      </c>
      <c r="H79" s="6">
        <f t="shared" si="67"/>
        <v>83213724.090000004</v>
      </c>
      <c r="I79" s="6">
        <f t="shared" si="67"/>
        <v>82995516.5</v>
      </c>
      <c r="J79" s="54" t="s">
        <v>9</v>
      </c>
      <c r="K79" s="54" t="s">
        <v>9</v>
      </c>
      <c r="L79" s="54" t="s">
        <v>9</v>
      </c>
      <c r="M79" s="54" t="s">
        <v>9</v>
      </c>
      <c r="N79" s="54" t="s">
        <v>9</v>
      </c>
      <c r="O79" s="54" t="s">
        <v>9</v>
      </c>
    </row>
    <row r="80" spans="1:15" ht="20" customHeight="1">
      <c r="A80" s="61"/>
      <c r="B80" s="59"/>
      <c r="C80" s="55"/>
      <c r="D80" s="55"/>
      <c r="E80" s="2" t="s">
        <v>20</v>
      </c>
      <c r="F80" s="6">
        <f>H80</f>
        <v>81248350.980000004</v>
      </c>
      <c r="G80" s="6">
        <f>I80</f>
        <v>81030496.209999993</v>
      </c>
      <c r="H80" s="6">
        <f>H83+H86+H89+H92+H95+H98+H101+H104+H107+H110+H113+H116</f>
        <v>81248350.980000004</v>
      </c>
      <c r="I80" s="6">
        <f>I83+I86+I89+I92+I95+I98+I101+I104+I107+I110+I113+I116</f>
        <v>81030496.209999993</v>
      </c>
      <c r="J80" s="55"/>
      <c r="K80" s="55"/>
      <c r="L80" s="55"/>
      <c r="M80" s="55"/>
      <c r="N80" s="55"/>
      <c r="O80" s="55"/>
    </row>
    <row r="81" spans="1:15" ht="14.25" customHeight="1">
      <c r="A81" s="61"/>
      <c r="B81" s="59"/>
      <c r="C81" s="55"/>
      <c r="D81" s="55"/>
      <c r="E81" s="2" t="s">
        <v>21</v>
      </c>
      <c r="F81" s="6">
        <f>H81</f>
        <v>1965373.1099999999</v>
      </c>
      <c r="G81" s="6">
        <f t="shared" ref="G81" si="68">I81</f>
        <v>1965020.29</v>
      </c>
      <c r="H81" s="6">
        <f>H84+H87+H90+H93+H96+H99+H102+H105+H108+H111+H114+H117</f>
        <v>1965373.1099999999</v>
      </c>
      <c r="I81" s="6">
        <f>I84+I87+I90+I93+I96+I99+I102+I105+I108+I111+I114+I117</f>
        <v>1965020.29</v>
      </c>
      <c r="J81" s="55"/>
      <c r="K81" s="55"/>
      <c r="L81" s="55"/>
      <c r="M81" s="55"/>
      <c r="N81" s="55"/>
      <c r="O81" s="55"/>
    </row>
    <row r="82" spans="1:15" s="15" customFormat="1" ht="18" customHeight="1">
      <c r="A82" s="75" t="s">
        <v>34</v>
      </c>
      <c r="B82" s="83" t="s">
        <v>180</v>
      </c>
      <c r="C82" s="79" t="s">
        <v>141</v>
      </c>
      <c r="D82" s="81">
        <v>730119980</v>
      </c>
      <c r="E82" s="16" t="s">
        <v>19</v>
      </c>
      <c r="F82" s="41">
        <f t="shared" ref="F82:I82" si="69">F83+F84</f>
        <v>31688873.100000001</v>
      </c>
      <c r="G82" s="41">
        <f t="shared" si="69"/>
        <v>31688873.100000001</v>
      </c>
      <c r="H82" s="41">
        <f t="shared" si="69"/>
        <v>31688873.100000001</v>
      </c>
      <c r="I82" s="41">
        <f t="shared" si="69"/>
        <v>31688873.100000001</v>
      </c>
      <c r="J82" s="83" t="s">
        <v>74</v>
      </c>
      <c r="K82" s="69" t="s">
        <v>163</v>
      </c>
      <c r="L82" s="69">
        <f>N82</f>
        <v>23</v>
      </c>
      <c r="M82" s="69">
        <f>O82</f>
        <v>23</v>
      </c>
      <c r="N82" s="71">
        <v>23</v>
      </c>
      <c r="O82" s="71">
        <v>23</v>
      </c>
    </row>
    <row r="83" spans="1:15" s="15" customFormat="1" ht="18" customHeight="1">
      <c r="A83" s="76"/>
      <c r="B83" s="84"/>
      <c r="C83" s="80"/>
      <c r="D83" s="82"/>
      <c r="E83" s="2" t="s">
        <v>20</v>
      </c>
      <c r="F83" s="40">
        <f>H83</f>
        <v>31688873.100000001</v>
      </c>
      <c r="G83" s="40">
        <f>I83</f>
        <v>31688873.100000001</v>
      </c>
      <c r="H83" s="42">
        <v>31688873.100000001</v>
      </c>
      <c r="I83" s="42">
        <v>31688873.100000001</v>
      </c>
      <c r="J83" s="84"/>
      <c r="K83" s="70"/>
      <c r="L83" s="70"/>
      <c r="M83" s="70"/>
      <c r="N83" s="72"/>
      <c r="O83" s="72"/>
    </row>
    <row r="84" spans="1:15" s="15" customFormat="1" ht="16" customHeight="1">
      <c r="A84" s="76"/>
      <c r="B84" s="84"/>
      <c r="C84" s="80"/>
      <c r="D84" s="82"/>
      <c r="E84" s="2" t="s">
        <v>21</v>
      </c>
      <c r="F84" s="40">
        <f>H84</f>
        <v>0</v>
      </c>
      <c r="G84" s="40">
        <f>I84</f>
        <v>0</v>
      </c>
      <c r="H84" s="41">
        <v>0</v>
      </c>
      <c r="I84" s="41">
        <v>0</v>
      </c>
      <c r="J84" s="84"/>
      <c r="K84" s="70"/>
      <c r="L84" s="70"/>
      <c r="M84" s="70"/>
      <c r="N84" s="72"/>
      <c r="O84" s="72"/>
    </row>
    <row r="85" spans="1:15" s="15" customFormat="1" ht="17.5" customHeight="1">
      <c r="A85" s="75" t="s">
        <v>35</v>
      </c>
      <c r="B85" s="93" t="s">
        <v>198</v>
      </c>
      <c r="C85" s="79" t="s">
        <v>141</v>
      </c>
      <c r="D85" s="81">
        <v>730110010</v>
      </c>
      <c r="E85" s="16" t="s">
        <v>19</v>
      </c>
      <c r="F85" s="41">
        <f t="shared" ref="F85:I85" si="70">F86+F87</f>
        <v>3043232.37</v>
      </c>
      <c r="G85" s="41">
        <f t="shared" si="70"/>
        <v>3043232.37</v>
      </c>
      <c r="H85" s="41">
        <f t="shared" si="70"/>
        <v>3043232.37</v>
      </c>
      <c r="I85" s="41">
        <f t="shared" si="70"/>
        <v>3043232.37</v>
      </c>
      <c r="J85" s="83" t="s">
        <v>166</v>
      </c>
      <c r="K85" s="69" t="s">
        <v>163</v>
      </c>
      <c r="L85" s="69">
        <f>N85</f>
        <v>31</v>
      </c>
      <c r="M85" s="69">
        <f>O85</f>
        <v>33</v>
      </c>
      <c r="N85" s="71">
        <v>31</v>
      </c>
      <c r="O85" s="71">
        <v>33</v>
      </c>
    </row>
    <row r="86" spans="1:15" s="15" customFormat="1" ht="17" customHeight="1">
      <c r="A86" s="76"/>
      <c r="B86" s="94"/>
      <c r="C86" s="80"/>
      <c r="D86" s="82"/>
      <c r="E86" s="2" t="s">
        <v>20</v>
      </c>
      <c r="F86" s="40">
        <f>H86</f>
        <v>3043232.37</v>
      </c>
      <c r="G86" s="40">
        <f>I86</f>
        <v>3043232.37</v>
      </c>
      <c r="H86" s="43">
        <v>3043232.37</v>
      </c>
      <c r="I86" s="43">
        <v>3043232.37</v>
      </c>
      <c r="J86" s="84"/>
      <c r="K86" s="70"/>
      <c r="L86" s="70"/>
      <c r="M86" s="70"/>
      <c r="N86" s="72"/>
      <c r="O86" s="72"/>
    </row>
    <row r="87" spans="1:15" s="15" customFormat="1" ht="19" customHeight="1">
      <c r="A87" s="76"/>
      <c r="B87" s="94"/>
      <c r="C87" s="80"/>
      <c r="D87" s="82"/>
      <c r="E87" s="2" t="s">
        <v>21</v>
      </c>
      <c r="F87" s="40">
        <f t="shared" ref="F87" si="71">H87</f>
        <v>0</v>
      </c>
      <c r="G87" s="40">
        <f t="shared" ref="G87" si="72">I87</f>
        <v>0</v>
      </c>
      <c r="H87" s="41">
        <v>0</v>
      </c>
      <c r="I87" s="41">
        <v>0</v>
      </c>
      <c r="J87" s="84"/>
      <c r="K87" s="70"/>
      <c r="L87" s="70"/>
      <c r="M87" s="70"/>
      <c r="N87" s="72"/>
      <c r="O87" s="72"/>
    </row>
    <row r="88" spans="1:15" s="15" customFormat="1" ht="16" customHeight="1">
      <c r="A88" s="75" t="s">
        <v>36</v>
      </c>
      <c r="B88" s="83" t="s">
        <v>185</v>
      </c>
      <c r="C88" s="79" t="s">
        <v>141</v>
      </c>
      <c r="D88" s="81">
        <v>730110030</v>
      </c>
      <c r="E88" s="16" t="s">
        <v>19</v>
      </c>
      <c r="F88" s="40">
        <f>F89+F90</f>
        <v>72000</v>
      </c>
      <c r="G88" s="40">
        <f>G89+G90</f>
        <v>72000</v>
      </c>
      <c r="H88" s="41">
        <f t="shared" ref="H88" si="73">H89+H90</f>
        <v>72000</v>
      </c>
      <c r="I88" s="41">
        <f t="shared" ref="I88" si="74">I89+I90</f>
        <v>72000</v>
      </c>
      <c r="J88" s="83" t="s">
        <v>76</v>
      </c>
      <c r="K88" s="69" t="s">
        <v>163</v>
      </c>
      <c r="L88" s="69">
        <f>N88</f>
        <v>7</v>
      </c>
      <c r="M88" s="69">
        <f>O88</f>
        <v>7</v>
      </c>
      <c r="N88" s="71">
        <v>7</v>
      </c>
      <c r="O88" s="71">
        <v>7</v>
      </c>
    </row>
    <row r="89" spans="1:15" s="15" customFormat="1" ht="23" customHeight="1">
      <c r="A89" s="76"/>
      <c r="B89" s="84"/>
      <c r="C89" s="80"/>
      <c r="D89" s="82"/>
      <c r="E89" s="2" t="s">
        <v>20</v>
      </c>
      <c r="F89" s="40">
        <f>H89</f>
        <v>72000</v>
      </c>
      <c r="G89" s="40">
        <f>I89</f>
        <v>72000</v>
      </c>
      <c r="H89" s="41">
        <v>72000</v>
      </c>
      <c r="I89" s="41">
        <v>72000</v>
      </c>
      <c r="J89" s="84"/>
      <c r="K89" s="70"/>
      <c r="L89" s="70"/>
      <c r="M89" s="70"/>
      <c r="N89" s="72"/>
      <c r="O89" s="72"/>
    </row>
    <row r="90" spans="1:15" s="15" customFormat="1" ht="16.5" customHeight="1">
      <c r="A90" s="76"/>
      <c r="B90" s="84"/>
      <c r="C90" s="80"/>
      <c r="D90" s="82"/>
      <c r="E90" s="2" t="s">
        <v>21</v>
      </c>
      <c r="F90" s="40">
        <f t="shared" ref="F90" si="75">H90</f>
        <v>0</v>
      </c>
      <c r="G90" s="40">
        <f t="shared" ref="G90" si="76">I90</f>
        <v>0</v>
      </c>
      <c r="H90" s="41">
        <v>0</v>
      </c>
      <c r="I90" s="41">
        <v>0</v>
      </c>
      <c r="J90" s="84"/>
      <c r="K90" s="70"/>
      <c r="L90" s="70"/>
      <c r="M90" s="70"/>
      <c r="N90" s="72"/>
      <c r="O90" s="72"/>
    </row>
    <row r="91" spans="1:15" s="15" customFormat="1" ht="20" customHeight="1">
      <c r="A91" s="75" t="s">
        <v>51</v>
      </c>
      <c r="B91" s="83" t="s">
        <v>184</v>
      </c>
      <c r="C91" s="79" t="s">
        <v>141</v>
      </c>
      <c r="D91" s="81">
        <v>730110040</v>
      </c>
      <c r="E91" s="16" t="s">
        <v>19</v>
      </c>
      <c r="F91" s="41">
        <f t="shared" ref="F91:I91" si="77">F92+F93</f>
        <v>140000</v>
      </c>
      <c r="G91" s="41">
        <f t="shared" si="77"/>
        <v>140000</v>
      </c>
      <c r="H91" s="41">
        <f t="shared" si="77"/>
        <v>140000</v>
      </c>
      <c r="I91" s="41">
        <f t="shared" si="77"/>
        <v>140000</v>
      </c>
      <c r="J91" s="83" t="s">
        <v>77</v>
      </c>
      <c r="K91" s="69" t="s">
        <v>163</v>
      </c>
      <c r="L91" s="69">
        <f>N91</f>
        <v>13</v>
      </c>
      <c r="M91" s="69">
        <f>O91</f>
        <v>16</v>
      </c>
      <c r="N91" s="69">
        <v>13</v>
      </c>
      <c r="O91" s="69">
        <v>16</v>
      </c>
    </row>
    <row r="92" spans="1:15" s="15" customFormat="1" ht="19" customHeight="1">
      <c r="A92" s="76"/>
      <c r="B92" s="84"/>
      <c r="C92" s="80"/>
      <c r="D92" s="82"/>
      <c r="E92" s="2" t="s">
        <v>20</v>
      </c>
      <c r="F92" s="40">
        <f>H92</f>
        <v>140000</v>
      </c>
      <c r="G92" s="40">
        <f>I92</f>
        <v>140000</v>
      </c>
      <c r="H92" s="43">
        <v>140000</v>
      </c>
      <c r="I92" s="43">
        <v>140000</v>
      </c>
      <c r="J92" s="84"/>
      <c r="K92" s="70"/>
      <c r="L92" s="70"/>
      <c r="M92" s="70"/>
      <c r="N92" s="70"/>
      <c r="O92" s="70"/>
    </row>
    <row r="93" spans="1:15" s="15" customFormat="1" ht="17" customHeight="1">
      <c r="A93" s="76"/>
      <c r="B93" s="84"/>
      <c r="C93" s="80"/>
      <c r="D93" s="82"/>
      <c r="E93" s="2" t="s">
        <v>21</v>
      </c>
      <c r="F93" s="40">
        <f t="shared" ref="F93" si="78">H93</f>
        <v>0</v>
      </c>
      <c r="G93" s="40">
        <f t="shared" ref="G93" si="79">I93</f>
        <v>0</v>
      </c>
      <c r="H93" s="41">
        <v>0</v>
      </c>
      <c r="I93" s="41">
        <v>0</v>
      </c>
      <c r="J93" s="84"/>
      <c r="K93" s="70"/>
      <c r="L93" s="70"/>
      <c r="M93" s="70"/>
      <c r="N93" s="70"/>
      <c r="O93" s="70"/>
    </row>
    <row r="94" spans="1:15" s="15" customFormat="1" ht="22" customHeight="1">
      <c r="A94" s="75" t="s">
        <v>167</v>
      </c>
      <c r="B94" s="83" t="s">
        <v>181</v>
      </c>
      <c r="C94" s="79" t="s">
        <v>141</v>
      </c>
      <c r="D94" s="81">
        <v>730110060</v>
      </c>
      <c r="E94" s="16" t="s">
        <v>19</v>
      </c>
      <c r="F94" s="41">
        <f t="shared" ref="F94:I94" si="80">F95+F96</f>
        <v>41197891.899999999</v>
      </c>
      <c r="G94" s="41">
        <f t="shared" si="80"/>
        <v>40980037.130000003</v>
      </c>
      <c r="H94" s="41">
        <f t="shared" si="80"/>
        <v>41197891.899999999</v>
      </c>
      <c r="I94" s="41">
        <f t="shared" si="80"/>
        <v>40980037.130000003</v>
      </c>
      <c r="J94" s="83" t="s">
        <v>78</v>
      </c>
      <c r="K94" s="69" t="s">
        <v>41</v>
      </c>
      <c r="L94" s="89">
        <f>(N94)/1</f>
        <v>45</v>
      </c>
      <c r="M94" s="89">
        <f>(O94)/1</f>
        <v>45</v>
      </c>
      <c r="N94" s="99">
        <v>45</v>
      </c>
      <c r="O94" s="99">
        <v>45</v>
      </c>
    </row>
    <row r="95" spans="1:15" s="15" customFormat="1" ht="16.5" customHeight="1">
      <c r="A95" s="76"/>
      <c r="B95" s="84"/>
      <c r="C95" s="80"/>
      <c r="D95" s="82"/>
      <c r="E95" s="2" t="s">
        <v>20</v>
      </c>
      <c r="F95" s="40">
        <f>H95</f>
        <v>41197891.899999999</v>
      </c>
      <c r="G95" s="40">
        <f>I95</f>
        <v>40980037.130000003</v>
      </c>
      <c r="H95" s="44">
        <v>41197891.899999999</v>
      </c>
      <c r="I95" s="44">
        <v>40980037.130000003</v>
      </c>
      <c r="J95" s="84"/>
      <c r="K95" s="70"/>
      <c r="L95" s="90"/>
      <c r="M95" s="90"/>
      <c r="N95" s="100"/>
      <c r="O95" s="100"/>
    </row>
    <row r="96" spans="1:15" s="15" customFormat="1" ht="16.5" customHeight="1">
      <c r="A96" s="76"/>
      <c r="B96" s="84"/>
      <c r="C96" s="80"/>
      <c r="D96" s="82"/>
      <c r="E96" s="2" t="s">
        <v>21</v>
      </c>
      <c r="F96" s="40">
        <f t="shared" ref="F96" si="81">H96</f>
        <v>0</v>
      </c>
      <c r="G96" s="40">
        <f t="shared" ref="G96" si="82">I96</f>
        <v>0</v>
      </c>
      <c r="H96" s="41">
        <v>0</v>
      </c>
      <c r="I96" s="41">
        <v>0</v>
      </c>
      <c r="J96" s="84"/>
      <c r="K96" s="70"/>
      <c r="L96" s="90"/>
      <c r="M96" s="90"/>
      <c r="N96" s="100"/>
      <c r="O96" s="100"/>
    </row>
    <row r="97" spans="1:15" s="15" customFormat="1" ht="17.5" customHeight="1">
      <c r="A97" s="75" t="s">
        <v>168</v>
      </c>
      <c r="B97" s="93" t="s">
        <v>183</v>
      </c>
      <c r="C97" s="79" t="s">
        <v>141</v>
      </c>
      <c r="D97" s="81">
        <v>730119990</v>
      </c>
      <c r="E97" s="16" t="s">
        <v>19</v>
      </c>
      <c r="F97" s="41">
        <f t="shared" ref="F97:I97" si="83">F98+F99</f>
        <v>1731353.61</v>
      </c>
      <c r="G97" s="41">
        <f t="shared" si="83"/>
        <v>1731353.61</v>
      </c>
      <c r="H97" s="41">
        <f t="shared" si="83"/>
        <v>1731353.61</v>
      </c>
      <c r="I97" s="41">
        <f t="shared" si="83"/>
        <v>1731353.61</v>
      </c>
      <c r="J97" s="83" t="s">
        <v>199</v>
      </c>
      <c r="K97" s="69" t="s">
        <v>41</v>
      </c>
      <c r="L97" s="89">
        <f>(N97)/1</f>
        <v>55</v>
      </c>
      <c r="M97" s="89">
        <f>(O97)/1</f>
        <v>55</v>
      </c>
      <c r="N97" s="135">
        <v>55</v>
      </c>
      <c r="O97" s="135">
        <v>55</v>
      </c>
    </row>
    <row r="98" spans="1:15" s="15" customFormat="1" ht="20.5" customHeight="1">
      <c r="A98" s="76"/>
      <c r="B98" s="94"/>
      <c r="C98" s="80"/>
      <c r="D98" s="82"/>
      <c r="E98" s="2" t="s">
        <v>20</v>
      </c>
      <c r="F98" s="40">
        <f>H98</f>
        <v>1731353.61</v>
      </c>
      <c r="G98" s="40">
        <f>I98</f>
        <v>1731353.61</v>
      </c>
      <c r="H98" s="43">
        <v>1731353.61</v>
      </c>
      <c r="I98" s="43">
        <v>1731353.61</v>
      </c>
      <c r="J98" s="84"/>
      <c r="K98" s="70"/>
      <c r="L98" s="90"/>
      <c r="M98" s="90"/>
      <c r="N98" s="136"/>
      <c r="O98" s="136"/>
    </row>
    <row r="99" spans="1:15" s="15" customFormat="1" ht="18" customHeight="1">
      <c r="A99" s="76"/>
      <c r="B99" s="94"/>
      <c r="C99" s="80"/>
      <c r="D99" s="82"/>
      <c r="E99" s="2" t="s">
        <v>21</v>
      </c>
      <c r="F99" s="40">
        <f t="shared" ref="F99" si="84">H99</f>
        <v>0</v>
      </c>
      <c r="G99" s="40">
        <f t="shared" ref="G99" si="85">I99</f>
        <v>0</v>
      </c>
      <c r="H99" s="41">
        <v>0</v>
      </c>
      <c r="I99" s="41">
        <v>0</v>
      </c>
      <c r="J99" s="84"/>
      <c r="K99" s="70"/>
      <c r="L99" s="90"/>
      <c r="M99" s="90"/>
      <c r="N99" s="136"/>
      <c r="O99" s="136"/>
    </row>
    <row r="100" spans="1:15" s="15" customFormat="1" ht="15.5" customHeight="1">
      <c r="A100" s="75" t="s">
        <v>169</v>
      </c>
      <c r="B100" s="91" t="s">
        <v>200</v>
      </c>
      <c r="C100" s="79" t="s">
        <v>141</v>
      </c>
      <c r="D100" s="81">
        <v>730151202</v>
      </c>
      <c r="E100" s="16" t="s">
        <v>19</v>
      </c>
      <c r="F100" s="41">
        <f t="shared" ref="F100:I100" si="86">F101+F102</f>
        <v>352.82</v>
      </c>
      <c r="G100" s="41">
        <f t="shared" si="86"/>
        <v>0</v>
      </c>
      <c r="H100" s="41">
        <f t="shared" si="86"/>
        <v>352.82</v>
      </c>
      <c r="I100" s="41">
        <f t="shared" si="86"/>
        <v>0</v>
      </c>
      <c r="J100" s="93" t="s">
        <v>201</v>
      </c>
      <c r="K100" s="95" t="s">
        <v>225</v>
      </c>
      <c r="L100" s="85">
        <f>N100</f>
        <v>4</v>
      </c>
      <c r="M100" s="85">
        <f>O100</f>
        <v>4</v>
      </c>
      <c r="N100" s="97">
        <v>4</v>
      </c>
      <c r="O100" s="97">
        <v>4</v>
      </c>
    </row>
    <row r="101" spans="1:15" s="15" customFormat="1" ht="14.5" customHeight="1">
      <c r="A101" s="76"/>
      <c r="B101" s="92"/>
      <c r="C101" s="80"/>
      <c r="D101" s="82"/>
      <c r="E101" s="2" t="s">
        <v>20</v>
      </c>
      <c r="F101" s="40">
        <f>H101</f>
        <v>0</v>
      </c>
      <c r="G101" s="40">
        <f>I101</f>
        <v>0</v>
      </c>
      <c r="H101" s="41">
        <v>0</v>
      </c>
      <c r="I101" s="41">
        <v>0</v>
      </c>
      <c r="J101" s="94"/>
      <c r="K101" s="96"/>
      <c r="L101" s="86"/>
      <c r="M101" s="86"/>
      <c r="N101" s="98"/>
      <c r="O101" s="98"/>
    </row>
    <row r="102" spans="1:15" s="15" customFormat="1" ht="25" customHeight="1">
      <c r="A102" s="76"/>
      <c r="B102" s="92"/>
      <c r="C102" s="80"/>
      <c r="D102" s="82"/>
      <c r="E102" s="2" t="s">
        <v>21</v>
      </c>
      <c r="F102" s="40">
        <f t="shared" ref="F102" si="87">H102</f>
        <v>352.82</v>
      </c>
      <c r="G102" s="40">
        <f t="shared" ref="G102" si="88">I102</f>
        <v>0</v>
      </c>
      <c r="H102" s="41">
        <v>352.82</v>
      </c>
      <c r="I102" s="41">
        <v>0</v>
      </c>
      <c r="J102" s="94"/>
      <c r="K102" s="96"/>
      <c r="L102" s="86"/>
      <c r="M102" s="86"/>
      <c r="N102" s="98"/>
      <c r="O102" s="98"/>
    </row>
    <row r="103" spans="1:15" s="15" customFormat="1" ht="17.5" customHeight="1">
      <c r="A103" s="75" t="s">
        <v>202</v>
      </c>
      <c r="B103" s="91" t="s">
        <v>203</v>
      </c>
      <c r="C103" s="79" t="s">
        <v>141</v>
      </c>
      <c r="D103" s="81">
        <v>730171210</v>
      </c>
      <c r="E103" s="16" t="s">
        <v>19</v>
      </c>
      <c r="F103" s="41">
        <f t="shared" ref="F103:I103" si="89">F104+F105</f>
        <v>685376</v>
      </c>
      <c r="G103" s="41">
        <f t="shared" si="89"/>
        <v>685376</v>
      </c>
      <c r="H103" s="41">
        <f t="shared" si="89"/>
        <v>685376</v>
      </c>
      <c r="I103" s="41">
        <f t="shared" si="89"/>
        <v>685376</v>
      </c>
      <c r="J103" s="93" t="s">
        <v>79</v>
      </c>
      <c r="K103" s="95" t="s">
        <v>204</v>
      </c>
      <c r="L103" s="85">
        <f>N103</f>
        <v>23</v>
      </c>
      <c r="M103" s="85">
        <f>O103</f>
        <v>24</v>
      </c>
      <c r="N103" s="97">
        <v>23</v>
      </c>
      <c r="O103" s="97">
        <v>24</v>
      </c>
    </row>
    <row r="104" spans="1:15" s="15" customFormat="1" ht="17.5" customHeight="1">
      <c r="A104" s="76"/>
      <c r="B104" s="92"/>
      <c r="C104" s="80"/>
      <c r="D104" s="82"/>
      <c r="E104" s="2" t="s">
        <v>20</v>
      </c>
      <c r="F104" s="40">
        <f>H104</f>
        <v>0</v>
      </c>
      <c r="G104" s="40">
        <f>I104</f>
        <v>0</v>
      </c>
      <c r="H104" s="41">
        <v>0</v>
      </c>
      <c r="I104" s="41">
        <v>0</v>
      </c>
      <c r="J104" s="94"/>
      <c r="K104" s="96"/>
      <c r="L104" s="86"/>
      <c r="M104" s="86"/>
      <c r="N104" s="98"/>
      <c r="O104" s="98"/>
    </row>
    <row r="105" spans="1:15" s="15" customFormat="1" ht="19" customHeight="1">
      <c r="A105" s="76"/>
      <c r="B105" s="92"/>
      <c r="C105" s="80"/>
      <c r="D105" s="82"/>
      <c r="E105" s="2" t="s">
        <v>21</v>
      </c>
      <c r="F105" s="40">
        <f t="shared" ref="F105" si="90">H105</f>
        <v>685376</v>
      </c>
      <c r="G105" s="40">
        <f t="shared" ref="G105" si="91">I105</f>
        <v>685376</v>
      </c>
      <c r="H105" s="41">
        <v>685376</v>
      </c>
      <c r="I105" s="41">
        <v>685376</v>
      </c>
      <c r="J105" s="94"/>
      <c r="K105" s="96"/>
      <c r="L105" s="86"/>
      <c r="M105" s="86"/>
      <c r="N105" s="98"/>
      <c r="O105" s="98"/>
    </row>
    <row r="106" spans="1:15" s="15" customFormat="1" ht="19.5" customHeight="1">
      <c r="A106" s="75" t="s">
        <v>171</v>
      </c>
      <c r="B106" s="83" t="s">
        <v>182</v>
      </c>
      <c r="C106" s="79" t="s">
        <v>141</v>
      </c>
      <c r="D106" s="81">
        <v>730170820</v>
      </c>
      <c r="E106" s="16" t="s">
        <v>19</v>
      </c>
      <c r="F106" s="41">
        <f t="shared" ref="F106:I106" si="92">F107+F108</f>
        <v>332180</v>
      </c>
      <c r="G106" s="41">
        <f t="shared" si="92"/>
        <v>332180</v>
      </c>
      <c r="H106" s="41">
        <f t="shared" si="92"/>
        <v>332180</v>
      </c>
      <c r="I106" s="41">
        <f t="shared" si="92"/>
        <v>332180</v>
      </c>
      <c r="J106" s="83" t="s">
        <v>80</v>
      </c>
      <c r="K106" s="69" t="s">
        <v>170</v>
      </c>
      <c r="L106" s="69">
        <f>N106</f>
        <v>28</v>
      </c>
      <c r="M106" s="69">
        <f>O106</f>
        <v>28</v>
      </c>
      <c r="N106" s="71">
        <v>28</v>
      </c>
      <c r="O106" s="71">
        <v>28</v>
      </c>
    </row>
    <row r="107" spans="1:15" s="15" customFormat="1" ht="14" customHeight="1">
      <c r="A107" s="76"/>
      <c r="B107" s="84"/>
      <c r="C107" s="80"/>
      <c r="D107" s="82"/>
      <c r="E107" s="2" t="s">
        <v>20</v>
      </c>
      <c r="F107" s="40">
        <f>H107</f>
        <v>0</v>
      </c>
      <c r="G107" s="40">
        <f>I107</f>
        <v>0</v>
      </c>
      <c r="H107" s="41">
        <v>0</v>
      </c>
      <c r="I107" s="41">
        <v>0</v>
      </c>
      <c r="J107" s="84"/>
      <c r="K107" s="70"/>
      <c r="L107" s="70"/>
      <c r="M107" s="70"/>
      <c r="N107" s="72"/>
      <c r="O107" s="72"/>
    </row>
    <row r="108" spans="1:15" s="15" customFormat="1" ht="23" customHeight="1">
      <c r="A108" s="76"/>
      <c r="B108" s="84"/>
      <c r="C108" s="80"/>
      <c r="D108" s="82"/>
      <c r="E108" s="2" t="s">
        <v>21</v>
      </c>
      <c r="F108" s="40">
        <f t="shared" ref="F108" si="93">H108</f>
        <v>332180</v>
      </c>
      <c r="G108" s="40">
        <f t="shared" ref="G108" si="94">I108</f>
        <v>332180</v>
      </c>
      <c r="H108" s="42">
        <v>332180</v>
      </c>
      <c r="I108" s="42">
        <v>332180</v>
      </c>
      <c r="J108" s="84"/>
      <c r="K108" s="70"/>
      <c r="L108" s="70"/>
      <c r="M108" s="70"/>
      <c r="N108" s="72"/>
      <c r="O108" s="72"/>
    </row>
    <row r="109" spans="1:15" s="15" customFormat="1" ht="19.5" customHeight="1">
      <c r="A109" s="75" t="s">
        <v>172</v>
      </c>
      <c r="B109" s="83" t="s">
        <v>205</v>
      </c>
      <c r="C109" s="79" t="s">
        <v>141</v>
      </c>
      <c r="D109" s="81">
        <v>730110050</v>
      </c>
      <c r="E109" s="16" t="s">
        <v>19</v>
      </c>
      <c r="F109" s="41">
        <f t="shared" ref="F109:I109" si="95">F110+F111</f>
        <v>2400000</v>
      </c>
      <c r="G109" s="41">
        <f t="shared" si="95"/>
        <v>2400000</v>
      </c>
      <c r="H109" s="41">
        <f t="shared" si="95"/>
        <v>2400000</v>
      </c>
      <c r="I109" s="41">
        <f t="shared" si="95"/>
        <v>2400000</v>
      </c>
      <c r="J109" s="83" t="s">
        <v>206</v>
      </c>
      <c r="K109" s="69" t="s">
        <v>41</v>
      </c>
      <c r="L109" s="89">
        <f>N109/1</f>
        <v>100</v>
      </c>
      <c r="M109" s="89">
        <f>O109/1</f>
        <v>100</v>
      </c>
      <c r="N109" s="99">
        <v>100</v>
      </c>
      <c r="O109" s="99">
        <v>100</v>
      </c>
    </row>
    <row r="110" spans="1:15" s="15" customFormat="1" ht="18" customHeight="1">
      <c r="A110" s="76"/>
      <c r="B110" s="84"/>
      <c r="C110" s="80"/>
      <c r="D110" s="82"/>
      <c r="E110" s="2" t="s">
        <v>20</v>
      </c>
      <c r="F110" s="40">
        <f>H110</f>
        <v>2400000</v>
      </c>
      <c r="G110" s="40">
        <f>I110</f>
        <v>2400000</v>
      </c>
      <c r="H110" s="41">
        <v>2400000</v>
      </c>
      <c r="I110" s="41">
        <v>2400000</v>
      </c>
      <c r="J110" s="84"/>
      <c r="K110" s="70"/>
      <c r="L110" s="90"/>
      <c r="M110" s="90"/>
      <c r="N110" s="100"/>
      <c r="O110" s="100"/>
    </row>
    <row r="111" spans="1:15" s="15" customFormat="1" ht="17" customHeight="1">
      <c r="A111" s="76"/>
      <c r="B111" s="84"/>
      <c r="C111" s="80"/>
      <c r="D111" s="82"/>
      <c r="E111" s="2" t="s">
        <v>21</v>
      </c>
      <c r="F111" s="40">
        <f t="shared" ref="F111" si="96">H111</f>
        <v>0</v>
      </c>
      <c r="G111" s="40">
        <f t="shared" ref="G111" si="97">I111</f>
        <v>0</v>
      </c>
      <c r="H111" s="42">
        <v>0</v>
      </c>
      <c r="I111" s="42">
        <v>0</v>
      </c>
      <c r="J111" s="84"/>
      <c r="K111" s="70"/>
      <c r="L111" s="90"/>
      <c r="M111" s="90"/>
      <c r="N111" s="100"/>
      <c r="O111" s="100"/>
    </row>
    <row r="112" spans="1:15" s="15" customFormat="1" ht="16" customHeight="1">
      <c r="A112" s="75" t="s">
        <v>173</v>
      </c>
      <c r="B112" s="77" t="s">
        <v>207</v>
      </c>
      <c r="C112" s="79" t="s">
        <v>141</v>
      </c>
      <c r="D112" s="81">
        <v>730155480</v>
      </c>
      <c r="E112" s="16" t="s">
        <v>19</v>
      </c>
      <c r="F112" s="41">
        <f t="shared" ref="F112:I112" si="98">F113+F114</f>
        <v>975000</v>
      </c>
      <c r="G112" s="41">
        <f t="shared" si="98"/>
        <v>975000</v>
      </c>
      <c r="H112" s="41">
        <f t="shared" si="98"/>
        <v>975000</v>
      </c>
      <c r="I112" s="41">
        <f t="shared" si="98"/>
        <v>975000</v>
      </c>
      <c r="J112" s="83" t="s">
        <v>208</v>
      </c>
      <c r="K112" s="69" t="s">
        <v>40</v>
      </c>
      <c r="L112" s="85">
        <f>N112</f>
        <v>13</v>
      </c>
      <c r="M112" s="85">
        <f>O112</f>
        <v>13</v>
      </c>
      <c r="N112" s="87">
        <v>13</v>
      </c>
      <c r="O112" s="87">
        <v>13</v>
      </c>
    </row>
    <row r="113" spans="1:15" s="15" customFormat="1" ht="17" customHeight="1">
      <c r="A113" s="76"/>
      <c r="B113" s="78"/>
      <c r="C113" s="80"/>
      <c r="D113" s="82"/>
      <c r="E113" s="2" t="s">
        <v>20</v>
      </c>
      <c r="F113" s="40">
        <f>H113</f>
        <v>975000</v>
      </c>
      <c r="G113" s="40">
        <f>I113</f>
        <v>975000</v>
      </c>
      <c r="H113" s="41">
        <v>975000</v>
      </c>
      <c r="I113" s="41">
        <v>975000</v>
      </c>
      <c r="J113" s="84"/>
      <c r="K113" s="70"/>
      <c r="L113" s="86"/>
      <c r="M113" s="86"/>
      <c r="N113" s="88"/>
      <c r="O113" s="88"/>
    </row>
    <row r="114" spans="1:15" s="15" customFormat="1" ht="24.5" customHeight="1">
      <c r="A114" s="76"/>
      <c r="B114" s="78"/>
      <c r="C114" s="80"/>
      <c r="D114" s="82"/>
      <c r="E114" s="2" t="s">
        <v>21</v>
      </c>
      <c r="F114" s="40">
        <f t="shared" ref="F114" si="99">H114</f>
        <v>0</v>
      </c>
      <c r="G114" s="40">
        <f t="shared" ref="G114" si="100">I114</f>
        <v>0</v>
      </c>
      <c r="H114" s="41">
        <v>0</v>
      </c>
      <c r="I114" s="41">
        <v>0</v>
      </c>
      <c r="J114" s="84"/>
      <c r="K114" s="70"/>
      <c r="L114" s="86"/>
      <c r="M114" s="86"/>
      <c r="N114" s="88"/>
      <c r="O114" s="88"/>
    </row>
    <row r="115" spans="1:15" s="15" customFormat="1" ht="17" customHeight="1">
      <c r="A115" s="75" t="s">
        <v>174</v>
      </c>
      <c r="B115" s="77" t="s">
        <v>209</v>
      </c>
      <c r="C115" s="79" t="s">
        <v>141</v>
      </c>
      <c r="D115" s="81">
        <v>730155480</v>
      </c>
      <c r="E115" s="16" t="s">
        <v>19</v>
      </c>
      <c r="F115" s="41">
        <f t="shared" ref="F115:I115" si="101">F116+F117</f>
        <v>947464.29</v>
      </c>
      <c r="G115" s="41">
        <f t="shared" si="101"/>
        <v>947464.29</v>
      </c>
      <c r="H115" s="41">
        <f t="shared" si="101"/>
        <v>947464.29</v>
      </c>
      <c r="I115" s="41">
        <f t="shared" si="101"/>
        <v>947464.29</v>
      </c>
      <c r="J115" s="83" t="s">
        <v>206</v>
      </c>
      <c r="K115" s="69" t="s">
        <v>41</v>
      </c>
      <c r="L115" s="89">
        <f>(N115)/1</f>
        <v>100</v>
      </c>
      <c r="M115" s="89">
        <f>(O115)/1</f>
        <v>100</v>
      </c>
      <c r="N115" s="48">
        <v>100</v>
      </c>
      <c r="O115" s="48">
        <v>100</v>
      </c>
    </row>
    <row r="116" spans="1:15" s="15" customFormat="1" ht="19" customHeight="1">
      <c r="A116" s="76"/>
      <c r="B116" s="78"/>
      <c r="C116" s="80"/>
      <c r="D116" s="82"/>
      <c r="E116" s="2" t="s">
        <v>20</v>
      </c>
      <c r="F116" s="40">
        <f>H116</f>
        <v>0</v>
      </c>
      <c r="G116" s="40">
        <f>I116</f>
        <v>0</v>
      </c>
      <c r="H116" s="41">
        <v>0</v>
      </c>
      <c r="I116" s="41">
        <v>0</v>
      </c>
      <c r="J116" s="84"/>
      <c r="K116" s="70"/>
      <c r="L116" s="90"/>
      <c r="M116" s="90"/>
      <c r="N116" s="49"/>
      <c r="O116" s="49"/>
    </row>
    <row r="117" spans="1:15" s="15" customFormat="1" ht="21.5" customHeight="1">
      <c r="A117" s="76"/>
      <c r="B117" s="78"/>
      <c r="C117" s="80"/>
      <c r="D117" s="82"/>
      <c r="E117" s="2" t="s">
        <v>21</v>
      </c>
      <c r="F117" s="40">
        <f t="shared" ref="F117" si="102">H117</f>
        <v>947464.29</v>
      </c>
      <c r="G117" s="40">
        <f t="shared" ref="G117" si="103">I117</f>
        <v>947464.29</v>
      </c>
      <c r="H117" s="41">
        <v>947464.29</v>
      </c>
      <c r="I117" s="41">
        <v>947464.29</v>
      </c>
      <c r="J117" s="84"/>
      <c r="K117" s="70"/>
      <c r="L117" s="90"/>
      <c r="M117" s="90"/>
      <c r="N117" s="49"/>
      <c r="O117" s="49"/>
    </row>
    <row r="118" spans="1:15" s="15" customFormat="1" ht="19.5" hidden="1" customHeight="1">
      <c r="A118" s="123" t="s">
        <v>178</v>
      </c>
      <c r="B118" s="126" t="s">
        <v>210</v>
      </c>
      <c r="C118" s="127" t="s">
        <v>141</v>
      </c>
      <c r="D118" s="128" t="s">
        <v>179</v>
      </c>
      <c r="E118" s="16" t="s">
        <v>19</v>
      </c>
      <c r="F118" s="17">
        <f>F119+F120+F121+F122</f>
        <v>0</v>
      </c>
      <c r="G118" s="17">
        <f t="shared" ref="G118" si="104">G119+G120+G121+G122</f>
        <v>0</v>
      </c>
      <c r="H118" s="18">
        <f t="shared" ref="H118:I118" si="105">H119+H120</f>
        <v>0</v>
      </c>
      <c r="I118" s="18">
        <f t="shared" si="105"/>
        <v>0</v>
      </c>
      <c r="J118" s="129" t="s">
        <v>211</v>
      </c>
      <c r="K118" s="129" t="s">
        <v>40</v>
      </c>
      <c r="L118" s="133">
        <f>N118</f>
        <v>0</v>
      </c>
      <c r="M118" s="133">
        <f>O118</f>
        <v>0</v>
      </c>
      <c r="N118" s="134">
        <v>0</v>
      </c>
      <c r="O118" s="134">
        <v>0</v>
      </c>
    </row>
    <row r="119" spans="1:15" s="15" customFormat="1" ht="19.5" hidden="1" customHeight="1">
      <c r="A119" s="124"/>
      <c r="B119" s="126"/>
      <c r="C119" s="127"/>
      <c r="D119" s="128"/>
      <c r="E119" s="19" t="s">
        <v>164</v>
      </c>
      <c r="F119" s="17">
        <f>H119</f>
        <v>0</v>
      </c>
      <c r="G119" s="17">
        <f>I119</f>
        <v>0</v>
      </c>
      <c r="H119" s="18">
        <v>0</v>
      </c>
      <c r="I119" s="18">
        <v>0</v>
      </c>
      <c r="J119" s="129"/>
      <c r="K119" s="129"/>
      <c r="L119" s="133"/>
      <c r="M119" s="133"/>
      <c r="N119" s="134"/>
      <c r="O119" s="134"/>
    </row>
    <row r="120" spans="1:15" s="15" customFormat="1" ht="19.5" hidden="1" customHeight="1">
      <c r="A120" s="124"/>
      <c r="B120" s="126"/>
      <c r="C120" s="127"/>
      <c r="D120" s="128"/>
      <c r="E120" s="21" t="s">
        <v>165</v>
      </c>
      <c r="F120" s="17">
        <f t="shared" ref="F120:F122" si="106">H120</f>
        <v>0</v>
      </c>
      <c r="G120" s="17">
        <f t="shared" ref="G120:G122" si="107">I120</f>
        <v>0</v>
      </c>
      <c r="H120" s="20">
        <v>0</v>
      </c>
      <c r="I120" s="20">
        <v>0</v>
      </c>
      <c r="J120" s="129"/>
      <c r="K120" s="129"/>
      <c r="L120" s="133"/>
      <c r="M120" s="133"/>
      <c r="N120" s="134"/>
      <c r="O120" s="134"/>
    </row>
    <row r="121" spans="1:15" s="15" customFormat="1" ht="19.5" hidden="1" customHeight="1">
      <c r="A121" s="124"/>
      <c r="B121" s="126"/>
      <c r="C121" s="127"/>
      <c r="D121" s="128"/>
      <c r="E121" s="21" t="s">
        <v>196</v>
      </c>
      <c r="F121" s="17">
        <f t="shared" si="106"/>
        <v>0</v>
      </c>
      <c r="G121" s="17">
        <f t="shared" si="107"/>
        <v>0</v>
      </c>
      <c r="H121" s="20">
        <v>0</v>
      </c>
      <c r="I121" s="20">
        <v>0</v>
      </c>
      <c r="J121" s="129"/>
      <c r="K121" s="129"/>
      <c r="L121" s="133"/>
      <c r="M121" s="133"/>
      <c r="N121" s="134"/>
      <c r="O121" s="134"/>
    </row>
    <row r="122" spans="1:15" s="15" customFormat="1" ht="19.5" hidden="1" customHeight="1">
      <c r="A122" s="125"/>
      <c r="B122" s="126"/>
      <c r="C122" s="127"/>
      <c r="D122" s="128"/>
      <c r="E122" s="21" t="s">
        <v>197</v>
      </c>
      <c r="F122" s="17">
        <f t="shared" si="106"/>
        <v>0</v>
      </c>
      <c r="G122" s="17">
        <f t="shared" si="107"/>
        <v>0</v>
      </c>
      <c r="H122" s="20">
        <v>0</v>
      </c>
      <c r="I122" s="20">
        <v>0</v>
      </c>
      <c r="J122" s="129"/>
      <c r="K122" s="129"/>
      <c r="L122" s="133"/>
      <c r="M122" s="133"/>
      <c r="N122" s="134"/>
      <c r="O122" s="134"/>
    </row>
    <row r="123" spans="1:15" ht="13.5" customHeight="1">
      <c r="A123" s="108" t="s">
        <v>81</v>
      </c>
      <c r="B123" s="109"/>
      <c r="C123" s="60" t="s">
        <v>9</v>
      </c>
      <c r="D123" s="60" t="s">
        <v>9</v>
      </c>
      <c r="E123" s="8" t="s">
        <v>8</v>
      </c>
      <c r="F123" s="6">
        <f>F76</f>
        <v>83213724.090000004</v>
      </c>
      <c r="G123" s="6">
        <f t="shared" ref="G123" si="108">G76</f>
        <v>82995516.5</v>
      </c>
      <c r="H123" s="6">
        <f>H76</f>
        <v>83213724.090000004</v>
      </c>
      <c r="I123" s="6">
        <f t="shared" ref="I123" si="109">I76</f>
        <v>82995516.5</v>
      </c>
      <c r="J123" s="54" t="s">
        <v>9</v>
      </c>
      <c r="K123" s="60" t="s">
        <v>9</v>
      </c>
      <c r="L123" s="60" t="s">
        <v>9</v>
      </c>
      <c r="M123" s="60" t="s">
        <v>9</v>
      </c>
      <c r="N123" s="60" t="s">
        <v>9</v>
      </c>
      <c r="O123" s="60" t="s">
        <v>9</v>
      </c>
    </row>
    <row r="124" spans="1:15" ht="13.5" customHeight="1">
      <c r="A124" s="110"/>
      <c r="B124" s="111"/>
      <c r="C124" s="61"/>
      <c r="D124" s="61"/>
      <c r="E124" s="2" t="s">
        <v>20</v>
      </c>
      <c r="F124" s="6">
        <f>F77</f>
        <v>81248350.980000004</v>
      </c>
      <c r="G124" s="6">
        <f>G77</f>
        <v>81030496.209999993</v>
      </c>
      <c r="H124" s="6">
        <f>H77</f>
        <v>81248350.980000004</v>
      </c>
      <c r="I124" s="6">
        <f t="shared" ref="I124" si="110">I77</f>
        <v>81030496.209999993</v>
      </c>
      <c r="J124" s="55"/>
      <c r="K124" s="61"/>
      <c r="L124" s="61"/>
      <c r="M124" s="61"/>
      <c r="N124" s="61"/>
      <c r="O124" s="61"/>
    </row>
    <row r="125" spans="1:15" ht="13.5" customHeight="1">
      <c r="A125" s="110"/>
      <c r="B125" s="111"/>
      <c r="C125" s="61"/>
      <c r="D125" s="61"/>
      <c r="E125" s="2" t="s">
        <v>21</v>
      </c>
      <c r="F125" s="6">
        <f>F78</f>
        <v>1965373.1099999999</v>
      </c>
      <c r="G125" s="6">
        <f>G78</f>
        <v>1965020.29</v>
      </c>
      <c r="H125" s="6">
        <f>H78</f>
        <v>1965373.1099999999</v>
      </c>
      <c r="I125" s="6">
        <f t="shared" ref="I125" si="111">I78</f>
        <v>1965020.29</v>
      </c>
      <c r="J125" s="55"/>
      <c r="K125" s="61"/>
      <c r="L125" s="61"/>
      <c r="M125" s="61"/>
      <c r="N125" s="61"/>
      <c r="O125" s="61"/>
    </row>
    <row r="126" spans="1:15" ht="15" customHeight="1">
      <c r="A126" s="50" t="s">
        <v>82</v>
      </c>
      <c r="B126" s="50"/>
      <c r="C126" s="50"/>
      <c r="D126" s="50"/>
      <c r="E126" s="50"/>
      <c r="F126" s="50"/>
      <c r="G126" s="50"/>
      <c r="H126" s="50"/>
      <c r="I126" s="50"/>
      <c r="J126" s="50"/>
      <c r="K126" s="50"/>
      <c r="L126" s="50"/>
      <c r="M126" s="50"/>
      <c r="N126" s="50"/>
      <c r="O126" s="50"/>
    </row>
    <row r="127" spans="1:15" ht="15" customHeight="1">
      <c r="A127" s="50" t="s">
        <v>83</v>
      </c>
      <c r="B127" s="50"/>
      <c r="C127" s="50"/>
      <c r="D127" s="50"/>
      <c r="E127" s="50"/>
      <c r="F127" s="50"/>
      <c r="G127" s="50"/>
      <c r="H127" s="50"/>
      <c r="I127" s="50"/>
      <c r="J127" s="50"/>
      <c r="K127" s="50"/>
      <c r="L127" s="50"/>
      <c r="M127" s="50"/>
      <c r="N127" s="50"/>
      <c r="O127" s="50"/>
    </row>
    <row r="128" spans="1:15" ht="15" customHeight="1">
      <c r="A128" s="50" t="s">
        <v>84</v>
      </c>
      <c r="B128" s="50"/>
      <c r="C128" s="50"/>
      <c r="D128" s="50"/>
      <c r="E128" s="50"/>
      <c r="F128" s="50"/>
      <c r="G128" s="50"/>
      <c r="H128" s="50"/>
      <c r="I128" s="50"/>
      <c r="J128" s="50"/>
      <c r="K128" s="50"/>
      <c r="L128" s="50"/>
      <c r="M128" s="50"/>
      <c r="N128" s="50"/>
      <c r="O128" s="50"/>
    </row>
    <row r="129" spans="1:15" ht="2.25" hidden="1" customHeight="1"/>
    <row r="130" spans="1:15" ht="16" customHeight="1">
      <c r="A130" s="60">
        <v>1</v>
      </c>
      <c r="B130" s="159" t="s">
        <v>85</v>
      </c>
      <c r="C130" s="54" t="s">
        <v>9</v>
      </c>
      <c r="D130" s="54" t="s">
        <v>9</v>
      </c>
      <c r="E130" s="5" t="s">
        <v>19</v>
      </c>
      <c r="F130" s="6">
        <f>F133</f>
        <v>224202</v>
      </c>
      <c r="G130" s="6">
        <f t="shared" ref="G130" si="112">G133</f>
        <v>224202</v>
      </c>
      <c r="H130" s="6">
        <f t="shared" ref="H130:I132" si="113">H133</f>
        <v>224202</v>
      </c>
      <c r="I130" s="6">
        <f t="shared" si="113"/>
        <v>224202</v>
      </c>
      <c r="J130" s="60" t="s">
        <v>9</v>
      </c>
      <c r="K130" s="60" t="s">
        <v>9</v>
      </c>
      <c r="L130" s="60" t="s">
        <v>9</v>
      </c>
      <c r="M130" s="60" t="s">
        <v>9</v>
      </c>
      <c r="N130" s="60" t="s">
        <v>9</v>
      </c>
      <c r="O130" s="60" t="s">
        <v>9</v>
      </c>
    </row>
    <row r="131" spans="1:15" ht="16" customHeight="1">
      <c r="A131" s="61"/>
      <c r="B131" s="160"/>
      <c r="C131" s="55"/>
      <c r="D131" s="55"/>
      <c r="E131" s="2" t="s">
        <v>20</v>
      </c>
      <c r="F131" s="6">
        <f t="shared" ref="F131:G131" si="114">F134</f>
        <v>224202</v>
      </c>
      <c r="G131" s="6">
        <f t="shared" si="114"/>
        <v>224202</v>
      </c>
      <c r="H131" s="6">
        <f t="shared" si="113"/>
        <v>224202</v>
      </c>
      <c r="I131" s="6">
        <f t="shared" si="113"/>
        <v>224202</v>
      </c>
      <c r="J131" s="61"/>
      <c r="K131" s="61"/>
      <c r="L131" s="61"/>
      <c r="M131" s="61"/>
      <c r="N131" s="61"/>
      <c r="O131" s="61"/>
    </row>
    <row r="132" spans="1:15" ht="12" customHeight="1">
      <c r="A132" s="61"/>
      <c r="B132" s="160"/>
      <c r="C132" s="55"/>
      <c r="D132" s="55"/>
      <c r="E132" s="2" t="s">
        <v>21</v>
      </c>
      <c r="F132" s="6">
        <f t="shared" ref="F132:G132" si="115">F135</f>
        <v>0</v>
      </c>
      <c r="G132" s="6">
        <f t="shared" si="115"/>
        <v>0</v>
      </c>
      <c r="H132" s="6">
        <f t="shared" si="113"/>
        <v>0</v>
      </c>
      <c r="I132" s="6">
        <f t="shared" si="113"/>
        <v>0</v>
      </c>
      <c r="J132" s="61"/>
      <c r="K132" s="61"/>
      <c r="L132" s="61"/>
      <c r="M132" s="61"/>
      <c r="N132" s="61"/>
      <c r="O132" s="61"/>
    </row>
    <row r="133" spans="1:15" ht="12.75" customHeight="1">
      <c r="A133" s="60" t="s">
        <v>31</v>
      </c>
      <c r="B133" s="58" t="s">
        <v>212</v>
      </c>
      <c r="C133" s="54" t="s">
        <v>9</v>
      </c>
      <c r="D133" s="54" t="s">
        <v>9</v>
      </c>
      <c r="E133" s="10" t="s">
        <v>19</v>
      </c>
      <c r="F133" s="6">
        <f>F134+F135</f>
        <v>224202</v>
      </c>
      <c r="G133" s="6">
        <f t="shared" ref="G133:I133" si="116">G134+G135</f>
        <v>224202</v>
      </c>
      <c r="H133" s="6">
        <f t="shared" si="116"/>
        <v>224202</v>
      </c>
      <c r="I133" s="6">
        <f t="shared" si="116"/>
        <v>224202</v>
      </c>
      <c r="J133" s="60" t="s">
        <v>9</v>
      </c>
      <c r="K133" s="60" t="s">
        <v>9</v>
      </c>
      <c r="L133" s="60" t="s">
        <v>9</v>
      </c>
      <c r="M133" s="60" t="s">
        <v>9</v>
      </c>
      <c r="N133" s="60" t="s">
        <v>9</v>
      </c>
      <c r="O133" s="60" t="s">
        <v>9</v>
      </c>
    </row>
    <row r="134" spans="1:15" ht="12.75" customHeight="1">
      <c r="A134" s="61"/>
      <c r="B134" s="59"/>
      <c r="C134" s="55"/>
      <c r="D134" s="55"/>
      <c r="E134" s="2" t="s">
        <v>20</v>
      </c>
      <c r="F134" s="6">
        <f t="shared" ref="F134:I135" si="117">F137+F140+F143+F146</f>
        <v>224202</v>
      </c>
      <c r="G134" s="6">
        <f t="shared" si="117"/>
        <v>224202</v>
      </c>
      <c r="H134" s="6">
        <f t="shared" si="117"/>
        <v>224202</v>
      </c>
      <c r="I134" s="6">
        <f t="shared" si="117"/>
        <v>224202</v>
      </c>
      <c r="J134" s="61"/>
      <c r="K134" s="61"/>
      <c r="L134" s="61"/>
      <c r="M134" s="61"/>
      <c r="N134" s="61"/>
      <c r="O134" s="61"/>
    </row>
    <row r="135" spans="1:15" ht="12.75" customHeight="1">
      <c r="A135" s="61"/>
      <c r="B135" s="59"/>
      <c r="C135" s="55"/>
      <c r="D135" s="55"/>
      <c r="E135" s="2" t="s">
        <v>21</v>
      </c>
      <c r="F135" s="6">
        <f t="shared" si="117"/>
        <v>0</v>
      </c>
      <c r="G135" s="6">
        <f t="shared" si="117"/>
        <v>0</v>
      </c>
      <c r="H135" s="6">
        <f t="shared" si="117"/>
        <v>0</v>
      </c>
      <c r="I135" s="6">
        <f t="shared" si="117"/>
        <v>0</v>
      </c>
      <c r="J135" s="61"/>
      <c r="K135" s="61"/>
      <c r="L135" s="61"/>
      <c r="M135" s="61"/>
      <c r="N135" s="61"/>
      <c r="O135" s="61"/>
    </row>
    <row r="136" spans="1:15" ht="21.5" customHeight="1">
      <c r="A136" s="63" t="s">
        <v>34</v>
      </c>
      <c r="B136" s="101" t="s">
        <v>86</v>
      </c>
      <c r="C136" s="54" t="s">
        <v>141</v>
      </c>
      <c r="D136" s="56" t="s">
        <v>149</v>
      </c>
      <c r="E136" s="5" t="s">
        <v>19</v>
      </c>
      <c r="F136" s="6">
        <f>F137+F138</f>
        <v>134999</v>
      </c>
      <c r="G136" s="6">
        <f t="shared" ref="G136" si="118">G137+G138</f>
        <v>134999</v>
      </c>
      <c r="H136" s="6">
        <f t="shared" ref="H136" si="119">H137+H138</f>
        <v>134999</v>
      </c>
      <c r="I136" s="6">
        <f t="shared" ref="I136" si="120">I137+I138</f>
        <v>134999</v>
      </c>
      <c r="J136" s="58" t="s">
        <v>213</v>
      </c>
      <c r="K136" s="54" t="s">
        <v>92</v>
      </c>
      <c r="L136" s="105">
        <f>(N136)/1</f>
        <v>4</v>
      </c>
      <c r="M136" s="105">
        <f>(O136)/1</f>
        <v>4</v>
      </c>
      <c r="N136" s="105">
        <v>4</v>
      </c>
      <c r="O136" s="105">
        <v>4</v>
      </c>
    </row>
    <row r="137" spans="1:15" ht="19.5" customHeight="1">
      <c r="A137" s="64"/>
      <c r="B137" s="102"/>
      <c r="C137" s="55"/>
      <c r="D137" s="57"/>
      <c r="E137" s="2" t="s">
        <v>20</v>
      </c>
      <c r="F137" s="6">
        <f>H137</f>
        <v>134999</v>
      </c>
      <c r="G137" s="6">
        <f>I137</f>
        <v>134999</v>
      </c>
      <c r="H137" s="7">
        <v>134999</v>
      </c>
      <c r="I137" s="7">
        <v>134999</v>
      </c>
      <c r="J137" s="59"/>
      <c r="K137" s="55"/>
      <c r="L137" s="107"/>
      <c r="M137" s="107"/>
      <c r="N137" s="107"/>
      <c r="O137" s="107"/>
    </row>
    <row r="138" spans="1:15" ht="12.75" customHeight="1">
      <c r="A138" s="64"/>
      <c r="B138" s="102"/>
      <c r="C138" s="55"/>
      <c r="D138" s="57"/>
      <c r="E138" s="2" t="s">
        <v>21</v>
      </c>
      <c r="F138" s="6">
        <f t="shared" ref="F138:G138" si="121">H138</f>
        <v>0</v>
      </c>
      <c r="G138" s="6">
        <f t="shared" si="121"/>
        <v>0</v>
      </c>
      <c r="H138" s="7">
        <v>0</v>
      </c>
      <c r="I138" s="7">
        <v>0</v>
      </c>
      <c r="J138" s="59"/>
      <c r="K138" s="55"/>
      <c r="L138" s="107"/>
      <c r="M138" s="107"/>
      <c r="N138" s="107"/>
      <c r="O138" s="107"/>
    </row>
    <row r="139" spans="1:15" ht="16.5" customHeight="1">
      <c r="A139" s="63" t="s">
        <v>35</v>
      </c>
      <c r="B139" s="101" t="s">
        <v>87</v>
      </c>
      <c r="C139" s="54" t="s">
        <v>141</v>
      </c>
      <c r="D139" s="56" t="s">
        <v>150</v>
      </c>
      <c r="E139" s="45" t="s">
        <v>19</v>
      </c>
      <c r="F139" s="6">
        <f>F140+F141</f>
        <v>50000</v>
      </c>
      <c r="G139" s="6">
        <f t="shared" ref="G139" si="122">G140+G141</f>
        <v>50000</v>
      </c>
      <c r="H139" s="6">
        <f t="shared" ref="H139" si="123">H140+H141</f>
        <v>50000</v>
      </c>
      <c r="I139" s="6">
        <f t="shared" ref="I139" si="124">I140+I141</f>
        <v>50000</v>
      </c>
      <c r="J139" s="58" t="s">
        <v>214</v>
      </c>
      <c r="K139" s="54" t="s">
        <v>41</v>
      </c>
      <c r="L139" s="103">
        <f>(N139)/1</f>
        <v>49</v>
      </c>
      <c r="M139" s="103">
        <f>(O139)/1</f>
        <v>49</v>
      </c>
      <c r="N139" s="103">
        <v>49</v>
      </c>
      <c r="O139" s="103">
        <v>49</v>
      </c>
    </row>
    <row r="140" spans="1:15" ht="17.5" customHeight="1">
      <c r="A140" s="64"/>
      <c r="B140" s="102"/>
      <c r="C140" s="55"/>
      <c r="D140" s="57"/>
      <c r="E140" s="37" t="s">
        <v>20</v>
      </c>
      <c r="F140" s="38">
        <f>H140</f>
        <v>50000</v>
      </c>
      <c r="G140" s="38">
        <f>I140</f>
        <v>50000</v>
      </c>
      <c r="H140" s="39">
        <v>50000</v>
      </c>
      <c r="I140" s="39">
        <v>50000</v>
      </c>
      <c r="J140" s="59"/>
      <c r="K140" s="55"/>
      <c r="L140" s="104"/>
      <c r="M140" s="104"/>
      <c r="N140" s="104"/>
      <c r="O140" s="104"/>
    </row>
    <row r="141" spans="1:15" ht="20" customHeight="1">
      <c r="A141" s="64"/>
      <c r="B141" s="102"/>
      <c r="C141" s="55"/>
      <c r="D141" s="57"/>
      <c r="E141" s="37" t="s">
        <v>21</v>
      </c>
      <c r="F141" s="38">
        <f t="shared" ref="F141" si="125">H141</f>
        <v>0</v>
      </c>
      <c r="G141" s="38">
        <f t="shared" ref="G141" si="126">I141</f>
        <v>0</v>
      </c>
      <c r="H141" s="39">
        <v>0</v>
      </c>
      <c r="I141" s="39">
        <v>0</v>
      </c>
      <c r="J141" s="59"/>
      <c r="K141" s="55"/>
      <c r="L141" s="104"/>
      <c r="M141" s="104"/>
      <c r="N141" s="104"/>
      <c r="O141" s="104"/>
    </row>
    <row r="142" spans="1:15" ht="21.5" customHeight="1">
      <c r="A142" s="63" t="s">
        <v>36</v>
      </c>
      <c r="B142" s="101" t="s">
        <v>88</v>
      </c>
      <c r="C142" s="54" t="s">
        <v>141</v>
      </c>
      <c r="D142" s="56" t="s">
        <v>151</v>
      </c>
      <c r="E142" s="5" t="s">
        <v>19</v>
      </c>
      <c r="F142" s="6">
        <f>F143+F144</f>
        <v>39203</v>
      </c>
      <c r="G142" s="6">
        <f t="shared" ref="G142" si="127">G143+G144</f>
        <v>39203</v>
      </c>
      <c r="H142" s="6">
        <f t="shared" ref="H142" si="128">H143+H144</f>
        <v>39203</v>
      </c>
      <c r="I142" s="6">
        <f t="shared" ref="I142" si="129">I143+I144</f>
        <v>39203</v>
      </c>
      <c r="J142" s="58" t="s">
        <v>90</v>
      </c>
      <c r="K142" s="54" t="s">
        <v>41</v>
      </c>
      <c r="L142" s="103">
        <f>(N142)/1</f>
        <v>68</v>
      </c>
      <c r="M142" s="103">
        <f>(O142)/1</f>
        <v>68</v>
      </c>
      <c r="N142" s="103">
        <v>68</v>
      </c>
      <c r="O142" s="103">
        <v>68</v>
      </c>
    </row>
    <row r="143" spans="1:15" ht="21" customHeight="1">
      <c r="A143" s="64"/>
      <c r="B143" s="102"/>
      <c r="C143" s="55"/>
      <c r="D143" s="57"/>
      <c r="E143" s="2" t="s">
        <v>20</v>
      </c>
      <c r="F143" s="6">
        <f>H143</f>
        <v>39203</v>
      </c>
      <c r="G143" s="6">
        <f>I143</f>
        <v>39203</v>
      </c>
      <c r="H143" s="7">
        <v>39203</v>
      </c>
      <c r="I143" s="7">
        <v>39203</v>
      </c>
      <c r="J143" s="59"/>
      <c r="K143" s="55"/>
      <c r="L143" s="104"/>
      <c r="M143" s="104"/>
      <c r="N143" s="104"/>
      <c r="O143" s="104"/>
    </row>
    <row r="144" spans="1:15" ht="11.25" customHeight="1">
      <c r="A144" s="64"/>
      <c r="B144" s="102"/>
      <c r="C144" s="55"/>
      <c r="D144" s="57"/>
      <c r="E144" s="2" t="s">
        <v>21</v>
      </c>
      <c r="F144" s="6">
        <f t="shared" ref="F144" si="130">H144</f>
        <v>0</v>
      </c>
      <c r="G144" s="6">
        <f t="shared" ref="G144" si="131">I144</f>
        <v>0</v>
      </c>
      <c r="H144" s="7">
        <v>0</v>
      </c>
      <c r="I144" s="7">
        <v>0</v>
      </c>
      <c r="J144" s="59"/>
      <c r="K144" s="55"/>
      <c r="L144" s="104"/>
      <c r="M144" s="104"/>
      <c r="N144" s="104"/>
      <c r="O144" s="104"/>
    </row>
    <row r="145" spans="1:15" ht="27.75" hidden="1" customHeight="1">
      <c r="A145" s="63" t="s">
        <v>51</v>
      </c>
      <c r="B145" s="66" t="s">
        <v>89</v>
      </c>
      <c r="C145" s="54" t="s">
        <v>141</v>
      </c>
      <c r="D145" s="56" t="s">
        <v>152</v>
      </c>
      <c r="E145" s="5" t="s">
        <v>19</v>
      </c>
      <c r="F145" s="6">
        <f>F146+F147+F148+F149</f>
        <v>0</v>
      </c>
      <c r="G145" s="6">
        <f t="shared" ref="G145" si="132">G146+G147+G148+G149</f>
        <v>0</v>
      </c>
      <c r="H145" s="7">
        <f>H146+H147+H148+H149</f>
        <v>0</v>
      </c>
      <c r="I145" s="7">
        <f>I146+I147+I148+I149</f>
        <v>0</v>
      </c>
      <c r="J145" s="58" t="s">
        <v>91</v>
      </c>
      <c r="K145" s="54" t="s">
        <v>41</v>
      </c>
      <c r="L145" s="103">
        <f>(N145)/1</f>
        <v>100</v>
      </c>
      <c r="M145" s="103">
        <f>(O145)/1</f>
        <v>100</v>
      </c>
      <c r="N145" s="103">
        <v>100</v>
      </c>
      <c r="O145" s="103">
        <v>100</v>
      </c>
    </row>
    <row r="146" spans="1:15" ht="27.75" hidden="1" customHeight="1">
      <c r="A146" s="64"/>
      <c r="B146" s="67"/>
      <c r="C146" s="55"/>
      <c r="D146" s="57"/>
      <c r="E146" s="2" t="s">
        <v>20</v>
      </c>
      <c r="F146" s="6">
        <f>H146</f>
        <v>0</v>
      </c>
      <c r="G146" s="6">
        <f>I146</f>
        <v>0</v>
      </c>
      <c r="H146" s="7">
        <v>0</v>
      </c>
      <c r="I146" s="7">
        <v>0</v>
      </c>
      <c r="J146" s="59"/>
      <c r="K146" s="55"/>
      <c r="L146" s="104"/>
      <c r="M146" s="104"/>
      <c r="N146" s="104"/>
      <c r="O146" s="104"/>
    </row>
    <row r="147" spans="1:15" ht="27.75" hidden="1" customHeight="1">
      <c r="A147" s="64"/>
      <c r="B147" s="67"/>
      <c r="C147" s="55"/>
      <c r="D147" s="57"/>
      <c r="E147" s="2" t="s">
        <v>21</v>
      </c>
      <c r="F147" s="6">
        <f t="shared" ref="F147:F149" si="133">H147</f>
        <v>0</v>
      </c>
      <c r="G147" s="6">
        <f t="shared" ref="G147:G149" si="134">I147</f>
        <v>0</v>
      </c>
      <c r="H147" s="7">
        <v>0</v>
      </c>
      <c r="I147" s="7">
        <v>0</v>
      </c>
      <c r="J147" s="59"/>
      <c r="K147" s="55"/>
      <c r="L147" s="104"/>
      <c r="M147" s="104"/>
      <c r="N147" s="104"/>
      <c r="O147" s="104"/>
    </row>
    <row r="148" spans="1:15" ht="27.75" hidden="1" customHeight="1">
      <c r="A148" s="64"/>
      <c r="B148" s="67"/>
      <c r="C148" s="55"/>
      <c r="D148" s="57"/>
      <c r="E148" s="2" t="s">
        <v>22</v>
      </c>
      <c r="F148" s="6">
        <f t="shared" si="133"/>
        <v>0</v>
      </c>
      <c r="G148" s="6">
        <f t="shared" si="134"/>
        <v>0</v>
      </c>
      <c r="H148" s="7">
        <v>0</v>
      </c>
      <c r="I148" s="7">
        <v>0</v>
      </c>
      <c r="J148" s="59"/>
      <c r="K148" s="55"/>
      <c r="L148" s="104"/>
      <c r="M148" s="104"/>
      <c r="N148" s="104"/>
      <c r="O148" s="104"/>
    </row>
    <row r="149" spans="1:15" ht="27.75" hidden="1" customHeight="1">
      <c r="A149" s="65"/>
      <c r="B149" s="68"/>
      <c r="C149" s="132"/>
      <c r="D149" s="62"/>
      <c r="E149" s="2" t="s">
        <v>23</v>
      </c>
      <c r="F149" s="6">
        <f t="shared" si="133"/>
        <v>0</v>
      </c>
      <c r="G149" s="6">
        <f t="shared" si="134"/>
        <v>0</v>
      </c>
      <c r="H149" s="7">
        <v>0</v>
      </c>
      <c r="I149" s="7">
        <v>0</v>
      </c>
      <c r="J149" s="131"/>
      <c r="K149" s="132"/>
      <c r="L149" s="130"/>
      <c r="M149" s="130"/>
      <c r="N149" s="130"/>
      <c r="O149" s="130"/>
    </row>
    <row r="150" spans="1:15" ht="12.75" customHeight="1">
      <c r="A150" s="108" t="s">
        <v>93</v>
      </c>
      <c r="B150" s="109"/>
      <c r="C150" s="60" t="s">
        <v>9</v>
      </c>
      <c r="D150" s="60" t="s">
        <v>9</v>
      </c>
      <c r="E150" s="8" t="s">
        <v>8</v>
      </c>
      <c r="F150" s="6">
        <f>F130</f>
        <v>224202</v>
      </c>
      <c r="G150" s="6">
        <f t="shared" ref="G150:I150" si="135">G130</f>
        <v>224202</v>
      </c>
      <c r="H150" s="6">
        <f t="shared" si="135"/>
        <v>224202</v>
      </c>
      <c r="I150" s="6">
        <f t="shared" si="135"/>
        <v>224202</v>
      </c>
      <c r="J150" s="54" t="s">
        <v>9</v>
      </c>
      <c r="K150" s="60" t="s">
        <v>9</v>
      </c>
      <c r="L150" s="60" t="s">
        <v>9</v>
      </c>
      <c r="M150" s="60" t="s">
        <v>9</v>
      </c>
      <c r="N150" s="60" t="s">
        <v>9</v>
      </c>
      <c r="O150" s="60" t="s">
        <v>9</v>
      </c>
    </row>
    <row r="151" spans="1:15" ht="14.25" customHeight="1">
      <c r="A151" s="110"/>
      <c r="B151" s="111"/>
      <c r="C151" s="61"/>
      <c r="D151" s="61"/>
      <c r="E151" s="2" t="s">
        <v>20</v>
      </c>
      <c r="F151" s="6">
        <f>F131</f>
        <v>224202</v>
      </c>
      <c r="G151" s="6">
        <f t="shared" ref="G151:I152" si="136">G131</f>
        <v>224202</v>
      </c>
      <c r="H151" s="6">
        <f t="shared" si="136"/>
        <v>224202</v>
      </c>
      <c r="I151" s="6">
        <f t="shared" si="136"/>
        <v>224202</v>
      </c>
      <c r="J151" s="55"/>
      <c r="K151" s="61"/>
      <c r="L151" s="61"/>
      <c r="M151" s="61"/>
      <c r="N151" s="61"/>
      <c r="O151" s="61"/>
    </row>
    <row r="152" spans="1:15" ht="13.5" customHeight="1">
      <c r="A152" s="110"/>
      <c r="B152" s="111"/>
      <c r="C152" s="61"/>
      <c r="D152" s="61"/>
      <c r="E152" s="2" t="s">
        <v>21</v>
      </c>
      <c r="F152" s="6">
        <f>F132</f>
        <v>0</v>
      </c>
      <c r="G152" s="6">
        <f t="shared" si="136"/>
        <v>0</v>
      </c>
      <c r="H152" s="6">
        <f t="shared" si="136"/>
        <v>0</v>
      </c>
      <c r="I152" s="6">
        <f t="shared" si="136"/>
        <v>0</v>
      </c>
      <c r="J152" s="55"/>
      <c r="K152" s="61"/>
      <c r="L152" s="61"/>
      <c r="M152" s="61"/>
      <c r="N152" s="61"/>
      <c r="O152" s="61"/>
    </row>
    <row r="153" spans="1:15" ht="15" customHeight="1">
      <c r="A153" s="50" t="s">
        <v>94</v>
      </c>
      <c r="B153" s="50"/>
      <c r="C153" s="50"/>
      <c r="D153" s="50"/>
      <c r="E153" s="50"/>
      <c r="F153" s="50"/>
      <c r="G153" s="50"/>
      <c r="H153" s="50"/>
      <c r="I153" s="50"/>
      <c r="J153" s="50"/>
      <c r="K153" s="50"/>
      <c r="L153" s="50"/>
      <c r="M153" s="50"/>
      <c r="N153" s="50"/>
      <c r="O153" s="50"/>
    </row>
    <row r="154" spans="1:15" ht="26.25" customHeight="1">
      <c r="A154" s="50" t="s">
        <v>95</v>
      </c>
      <c r="B154" s="50"/>
      <c r="C154" s="50"/>
      <c r="D154" s="50"/>
      <c r="E154" s="50"/>
      <c r="F154" s="50"/>
      <c r="G154" s="50"/>
      <c r="H154" s="50"/>
      <c r="I154" s="50"/>
      <c r="J154" s="50"/>
      <c r="K154" s="50"/>
      <c r="L154" s="50"/>
      <c r="M154" s="50"/>
      <c r="N154" s="50"/>
      <c r="O154" s="50"/>
    </row>
    <row r="155" spans="1:15" ht="15" customHeight="1">
      <c r="A155" s="50" t="s">
        <v>96</v>
      </c>
      <c r="B155" s="50"/>
      <c r="C155" s="50"/>
      <c r="D155" s="50"/>
      <c r="E155" s="50"/>
      <c r="F155" s="50"/>
      <c r="G155" s="50"/>
      <c r="H155" s="50"/>
      <c r="I155" s="50"/>
      <c r="J155" s="50"/>
      <c r="K155" s="50"/>
      <c r="L155" s="50"/>
      <c r="M155" s="50"/>
      <c r="N155" s="50"/>
      <c r="O155" s="50"/>
    </row>
    <row r="156" spans="1:15" ht="2.25" hidden="1" customHeight="1"/>
    <row r="157" spans="1:15" ht="42.75" customHeight="1">
      <c r="A157" s="60">
        <v>1</v>
      </c>
      <c r="B157" s="58" t="s">
        <v>97</v>
      </c>
      <c r="C157" s="54" t="s">
        <v>9</v>
      </c>
      <c r="D157" s="54" t="s">
        <v>9</v>
      </c>
      <c r="E157" s="45" t="s">
        <v>19</v>
      </c>
      <c r="F157" s="38">
        <f>F160</f>
        <v>1320000</v>
      </c>
      <c r="G157" s="38">
        <f t="shared" ref="G157" si="137">G160</f>
        <v>1320000</v>
      </c>
      <c r="H157" s="38">
        <f t="shared" ref="H157:I159" si="138">H160</f>
        <v>1320000</v>
      </c>
      <c r="I157" s="38">
        <f t="shared" si="138"/>
        <v>1320000</v>
      </c>
      <c r="J157" s="60" t="s">
        <v>9</v>
      </c>
      <c r="K157" s="60" t="s">
        <v>9</v>
      </c>
      <c r="L157" s="60" t="s">
        <v>9</v>
      </c>
      <c r="M157" s="60" t="s">
        <v>9</v>
      </c>
      <c r="N157" s="60" t="s">
        <v>9</v>
      </c>
      <c r="O157" s="60" t="s">
        <v>9</v>
      </c>
    </row>
    <row r="158" spans="1:15" ht="42.75" customHeight="1">
      <c r="A158" s="61"/>
      <c r="B158" s="59"/>
      <c r="C158" s="55"/>
      <c r="D158" s="55"/>
      <c r="E158" s="37" t="s">
        <v>20</v>
      </c>
      <c r="F158" s="38">
        <f t="shared" ref="F158:G158" si="139">F161</f>
        <v>1320000</v>
      </c>
      <c r="G158" s="38">
        <f t="shared" si="139"/>
        <v>1320000</v>
      </c>
      <c r="H158" s="38">
        <f t="shared" si="138"/>
        <v>1320000</v>
      </c>
      <c r="I158" s="38">
        <f t="shared" si="138"/>
        <v>1320000</v>
      </c>
      <c r="J158" s="61"/>
      <c r="K158" s="61"/>
      <c r="L158" s="61"/>
      <c r="M158" s="61"/>
      <c r="N158" s="61"/>
      <c r="O158" s="61"/>
    </row>
    <row r="159" spans="1:15" ht="49" customHeight="1">
      <c r="A159" s="61"/>
      <c r="B159" s="59"/>
      <c r="C159" s="55"/>
      <c r="D159" s="55"/>
      <c r="E159" s="37" t="s">
        <v>21</v>
      </c>
      <c r="F159" s="38">
        <f t="shared" ref="F159:G159" si="140">F162</f>
        <v>0</v>
      </c>
      <c r="G159" s="38">
        <f t="shared" si="140"/>
        <v>0</v>
      </c>
      <c r="H159" s="38">
        <f t="shared" si="138"/>
        <v>0</v>
      </c>
      <c r="I159" s="38">
        <f t="shared" si="138"/>
        <v>0</v>
      </c>
      <c r="J159" s="61"/>
      <c r="K159" s="61"/>
      <c r="L159" s="61"/>
      <c r="M159" s="61"/>
      <c r="N159" s="61"/>
      <c r="O159" s="61"/>
    </row>
    <row r="160" spans="1:15" ht="15" customHeight="1">
      <c r="A160" s="60" t="s">
        <v>31</v>
      </c>
      <c r="B160" s="58" t="s">
        <v>98</v>
      </c>
      <c r="C160" s="54" t="s">
        <v>9</v>
      </c>
      <c r="D160" s="54" t="s">
        <v>9</v>
      </c>
      <c r="E160" s="10" t="s">
        <v>19</v>
      </c>
      <c r="F160" s="6">
        <f>F161+F162</f>
        <v>1320000</v>
      </c>
      <c r="G160" s="6">
        <f t="shared" ref="G160:I160" si="141">G161+G162</f>
        <v>1320000</v>
      </c>
      <c r="H160" s="6">
        <f t="shared" si="141"/>
        <v>1320000</v>
      </c>
      <c r="I160" s="6">
        <f t="shared" si="141"/>
        <v>1320000</v>
      </c>
      <c r="J160" s="60" t="s">
        <v>9</v>
      </c>
      <c r="K160" s="60" t="s">
        <v>9</v>
      </c>
      <c r="L160" s="60" t="s">
        <v>9</v>
      </c>
      <c r="M160" s="60" t="s">
        <v>9</v>
      </c>
      <c r="N160" s="60" t="s">
        <v>9</v>
      </c>
      <c r="O160" s="60" t="s">
        <v>9</v>
      </c>
    </row>
    <row r="161" spans="1:15" ht="12.75" customHeight="1">
      <c r="A161" s="61"/>
      <c r="B161" s="59"/>
      <c r="C161" s="55"/>
      <c r="D161" s="55"/>
      <c r="E161" s="2" t="s">
        <v>20</v>
      </c>
      <c r="F161" s="6">
        <f>F164</f>
        <v>1320000</v>
      </c>
      <c r="G161" s="6">
        <f t="shared" ref="G161:I161" si="142">G164</f>
        <v>1320000</v>
      </c>
      <c r="H161" s="6">
        <f t="shared" si="142"/>
        <v>1320000</v>
      </c>
      <c r="I161" s="6">
        <f t="shared" si="142"/>
        <v>1320000</v>
      </c>
      <c r="J161" s="61"/>
      <c r="K161" s="61"/>
      <c r="L161" s="61"/>
      <c r="M161" s="61"/>
      <c r="N161" s="61"/>
      <c r="O161" s="61"/>
    </row>
    <row r="162" spans="1:15" ht="12" customHeight="1">
      <c r="A162" s="61"/>
      <c r="B162" s="59"/>
      <c r="C162" s="55"/>
      <c r="D162" s="55"/>
      <c r="E162" s="2" t="s">
        <v>21</v>
      </c>
      <c r="F162" s="6">
        <f>F165</f>
        <v>0</v>
      </c>
      <c r="G162" s="6">
        <f>G165</f>
        <v>0</v>
      </c>
      <c r="H162" s="6">
        <f>H165</f>
        <v>0</v>
      </c>
      <c r="I162" s="6">
        <f>I165</f>
        <v>0</v>
      </c>
      <c r="J162" s="61"/>
      <c r="K162" s="61"/>
      <c r="L162" s="61"/>
      <c r="M162" s="61"/>
      <c r="N162" s="61"/>
      <c r="O162" s="61"/>
    </row>
    <row r="163" spans="1:15" ht="16" customHeight="1">
      <c r="A163" s="63" t="s">
        <v>34</v>
      </c>
      <c r="B163" s="101" t="s">
        <v>99</v>
      </c>
      <c r="C163" s="54" t="s">
        <v>141</v>
      </c>
      <c r="D163" s="56" t="s">
        <v>153</v>
      </c>
      <c r="E163" s="45" t="s">
        <v>19</v>
      </c>
      <c r="F163" s="38">
        <f>F164+F165</f>
        <v>1320000</v>
      </c>
      <c r="G163" s="38">
        <f t="shared" ref="G163:I163" si="143">G164+G165</f>
        <v>1320000</v>
      </c>
      <c r="H163" s="38">
        <f t="shared" si="143"/>
        <v>1320000</v>
      </c>
      <c r="I163" s="38">
        <f t="shared" si="143"/>
        <v>1320000</v>
      </c>
      <c r="J163" s="58" t="s">
        <v>100</v>
      </c>
      <c r="K163" s="54" t="s">
        <v>40</v>
      </c>
      <c r="L163" s="60">
        <f>N163</f>
        <v>5</v>
      </c>
      <c r="M163" s="60">
        <f>O163</f>
        <v>5</v>
      </c>
      <c r="N163" s="60">
        <v>5</v>
      </c>
      <c r="O163" s="60">
        <v>5</v>
      </c>
    </row>
    <row r="164" spans="1:15" ht="19" customHeight="1">
      <c r="A164" s="64"/>
      <c r="B164" s="102"/>
      <c r="C164" s="55"/>
      <c r="D164" s="57"/>
      <c r="E164" s="37" t="s">
        <v>20</v>
      </c>
      <c r="F164" s="38">
        <f>H164</f>
        <v>1320000</v>
      </c>
      <c r="G164" s="38">
        <f>I164</f>
        <v>1320000</v>
      </c>
      <c r="H164" s="39">
        <v>1320000</v>
      </c>
      <c r="I164" s="39">
        <v>1320000</v>
      </c>
      <c r="J164" s="59"/>
      <c r="K164" s="55"/>
      <c r="L164" s="61"/>
      <c r="M164" s="61"/>
      <c r="N164" s="61"/>
      <c r="O164" s="61"/>
    </row>
    <row r="165" spans="1:15" ht="18" customHeight="1">
      <c r="A165" s="64"/>
      <c r="B165" s="102"/>
      <c r="C165" s="55"/>
      <c r="D165" s="57"/>
      <c r="E165" s="37" t="s">
        <v>21</v>
      </c>
      <c r="F165" s="38">
        <f t="shared" ref="F165" si="144">H165</f>
        <v>0</v>
      </c>
      <c r="G165" s="38">
        <f t="shared" ref="G165" si="145">I165</f>
        <v>0</v>
      </c>
      <c r="H165" s="39">
        <v>0</v>
      </c>
      <c r="I165" s="39">
        <v>0</v>
      </c>
      <c r="J165" s="59"/>
      <c r="K165" s="55"/>
      <c r="L165" s="61"/>
      <c r="M165" s="61"/>
      <c r="N165" s="61"/>
      <c r="O165" s="61"/>
    </row>
    <row r="166" spans="1:15" ht="12.75" customHeight="1">
      <c r="A166" s="108" t="s">
        <v>101</v>
      </c>
      <c r="B166" s="109"/>
      <c r="C166" s="112" t="s">
        <v>9</v>
      </c>
      <c r="D166" s="112" t="s">
        <v>9</v>
      </c>
      <c r="E166" s="46" t="s">
        <v>8</v>
      </c>
      <c r="F166" s="38">
        <f>F157</f>
        <v>1320000</v>
      </c>
      <c r="G166" s="38">
        <f t="shared" ref="G166:I166" si="146">G157</f>
        <v>1320000</v>
      </c>
      <c r="H166" s="38">
        <f t="shared" si="146"/>
        <v>1320000</v>
      </c>
      <c r="I166" s="38">
        <f t="shared" si="146"/>
        <v>1320000</v>
      </c>
      <c r="J166" s="54" t="s">
        <v>9</v>
      </c>
      <c r="K166" s="60" t="s">
        <v>9</v>
      </c>
      <c r="L166" s="60" t="s">
        <v>9</v>
      </c>
      <c r="M166" s="60" t="s">
        <v>9</v>
      </c>
      <c r="N166" s="60" t="s">
        <v>9</v>
      </c>
      <c r="O166" s="60" t="s">
        <v>9</v>
      </c>
    </row>
    <row r="167" spans="1:15" ht="14.25" customHeight="1">
      <c r="A167" s="110"/>
      <c r="B167" s="111"/>
      <c r="C167" s="113"/>
      <c r="D167" s="113"/>
      <c r="E167" s="37" t="s">
        <v>20</v>
      </c>
      <c r="F167" s="38">
        <f>F158</f>
        <v>1320000</v>
      </c>
      <c r="G167" s="38">
        <f t="shared" ref="G167:I168" si="147">G158</f>
        <v>1320000</v>
      </c>
      <c r="H167" s="38">
        <f t="shared" si="147"/>
        <v>1320000</v>
      </c>
      <c r="I167" s="38">
        <f t="shared" si="147"/>
        <v>1320000</v>
      </c>
      <c r="J167" s="55"/>
      <c r="K167" s="61"/>
      <c r="L167" s="61"/>
      <c r="M167" s="61"/>
      <c r="N167" s="61"/>
      <c r="O167" s="61"/>
    </row>
    <row r="168" spans="1:15" ht="13.5" customHeight="1">
      <c r="A168" s="110"/>
      <c r="B168" s="111"/>
      <c r="C168" s="113"/>
      <c r="D168" s="113"/>
      <c r="E168" s="37" t="s">
        <v>21</v>
      </c>
      <c r="F168" s="38">
        <f>F159</f>
        <v>0</v>
      </c>
      <c r="G168" s="38">
        <f t="shared" si="147"/>
        <v>0</v>
      </c>
      <c r="H168" s="38">
        <f t="shared" si="147"/>
        <v>0</v>
      </c>
      <c r="I168" s="38">
        <f t="shared" si="147"/>
        <v>0</v>
      </c>
      <c r="J168" s="55"/>
      <c r="K168" s="61"/>
      <c r="L168" s="61"/>
      <c r="M168" s="61"/>
      <c r="N168" s="61"/>
      <c r="O168" s="61"/>
    </row>
    <row r="169" spans="1:15" ht="15" customHeight="1">
      <c r="A169" s="50" t="s">
        <v>102</v>
      </c>
      <c r="B169" s="50"/>
      <c r="C169" s="50"/>
      <c r="D169" s="50"/>
      <c r="E169" s="50"/>
      <c r="F169" s="50"/>
      <c r="G169" s="50"/>
      <c r="H169" s="50"/>
      <c r="I169" s="50"/>
      <c r="J169" s="50"/>
      <c r="K169" s="50"/>
      <c r="L169" s="50"/>
      <c r="M169" s="50"/>
      <c r="N169" s="50"/>
      <c r="O169" s="50"/>
    </row>
    <row r="170" spans="1:15" ht="27" customHeight="1">
      <c r="A170" s="50" t="s">
        <v>103</v>
      </c>
      <c r="B170" s="50"/>
      <c r="C170" s="50"/>
      <c r="D170" s="50"/>
      <c r="E170" s="50"/>
      <c r="F170" s="50"/>
      <c r="G170" s="50"/>
      <c r="H170" s="50"/>
      <c r="I170" s="50"/>
      <c r="J170" s="50"/>
      <c r="K170" s="50"/>
      <c r="L170" s="50"/>
      <c r="M170" s="50"/>
      <c r="N170" s="50"/>
      <c r="O170" s="50"/>
    </row>
    <row r="171" spans="1:15" ht="15" customHeight="1">
      <c r="A171" s="50" t="s">
        <v>104</v>
      </c>
      <c r="B171" s="50"/>
      <c r="C171" s="50"/>
      <c r="D171" s="50"/>
      <c r="E171" s="50"/>
      <c r="F171" s="50"/>
      <c r="G171" s="50"/>
      <c r="H171" s="50"/>
      <c r="I171" s="50"/>
      <c r="J171" s="50"/>
      <c r="K171" s="50"/>
      <c r="L171" s="50"/>
      <c r="M171" s="50"/>
      <c r="N171" s="50"/>
      <c r="O171" s="50"/>
    </row>
    <row r="172" spans="1:15" ht="2.25" hidden="1" customHeight="1"/>
    <row r="173" spans="1:15" ht="37.5" customHeight="1">
      <c r="A173" s="60">
        <v>1</v>
      </c>
      <c r="B173" s="58" t="s">
        <v>105</v>
      </c>
      <c r="C173" s="54" t="s">
        <v>9</v>
      </c>
      <c r="D173" s="54" t="s">
        <v>9</v>
      </c>
      <c r="E173" s="45" t="s">
        <v>19</v>
      </c>
      <c r="F173" s="38">
        <f>F176</f>
        <v>4501965.41</v>
      </c>
      <c r="G173" s="38">
        <f t="shared" ref="G173" si="148">G176</f>
        <v>4501965.41</v>
      </c>
      <c r="H173" s="38">
        <f t="shared" ref="H173:I175" si="149">H176</f>
        <v>4501965.41</v>
      </c>
      <c r="I173" s="38">
        <f t="shared" si="149"/>
        <v>4501965.41</v>
      </c>
      <c r="J173" s="60" t="s">
        <v>9</v>
      </c>
      <c r="K173" s="60" t="s">
        <v>9</v>
      </c>
      <c r="L173" s="60" t="s">
        <v>9</v>
      </c>
      <c r="M173" s="60" t="s">
        <v>9</v>
      </c>
      <c r="N173" s="60" t="s">
        <v>9</v>
      </c>
      <c r="O173" s="60" t="s">
        <v>9</v>
      </c>
    </row>
    <row r="174" spans="1:15" ht="37.5" customHeight="1">
      <c r="A174" s="61"/>
      <c r="B174" s="59"/>
      <c r="C174" s="55"/>
      <c r="D174" s="55"/>
      <c r="E174" s="37" t="s">
        <v>20</v>
      </c>
      <c r="F174" s="38">
        <f t="shared" ref="F174:G174" si="150">F177</f>
        <v>516134.23</v>
      </c>
      <c r="G174" s="38">
        <f t="shared" si="150"/>
        <v>516134.23</v>
      </c>
      <c r="H174" s="38">
        <f t="shared" si="149"/>
        <v>516134.23</v>
      </c>
      <c r="I174" s="38">
        <f t="shared" si="149"/>
        <v>516134.23</v>
      </c>
      <c r="J174" s="61"/>
      <c r="K174" s="61"/>
      <c r="L174" s="61"/>
      <c r="M174" s="61"/>
      <c r="N174" s="61"/>
      <c r="O174" s="61"/>
    </row>
    <row r="175" spans="1:15" ht="45" customHeight="1">
      <c r="A175" s="61"/>
      <c r="B175" s="59"/>
      <c r="C175" s="55"/>
      <c r="D175" s="55"/>
      <c r="E175" s="37" t="s">
        <v>21</v>
      </c>
      <c r="F175" s="38">
        <f t="shared" ref="F175:G175" si="151">F178</f>
        <v>3985831.18</v>
      </c>
      <c r="G175" s="38">
        <f t="shared" si="151"/>
        <v>3985831.18</v>
      </c>
      <c r="H175" s="38">
        <f t="shared" si="149"/>
        <v>3985831.18</v>
      </c>
      <c r="I175" s="38">
        <f t="shared" si="149"/>
        <v>3985831.18</v>
      </c>
      <c r="J175" s="61"/>
      <c r="K175" s="61"/>
      <c r="L175" s="61"/>
      <c r="M175" s="61"/>
      <c r="N175" s="61"/>
      <c r="O175" s="61"/>
    </row>
    <row r="176" spans="1:15" ht="16.5" customHeight="1">
      <c r="A176" s="60" t="s">
        <v>31</v>
      </c>
      <c r="B176" s="58" t="s">
        <v>106</v>
      </c>
      <c r="C176" s="54" t="s">
        <v>9</v>
      </c>
      <c r="D176" s="54" t="s">
        <v>9</v>
      </c>
      <c r="E176" s="47" t="s">
        <v>19</v>
      </c>
      <c r="F176" s="38">
        <f>F177+F178</f>
        <v>4501965.41</v>
      </c>
      <c r="G176" s="38">
        <f t="shared" ref="G176:I176" si="152">G177+G178</f>
        <v>4501965.41</v>
      </c>
      <c r="H176" s="38">
        <f t="shared" si="152"/>
        <v>4501965.41</v>
      </c>
      <c r="I176" s="38">
        <f t="shared" si="152"/>
        <v>4501965.41</v>
      </c>
      <c r="J176" s="60" t="s">
        <v>9</v>
      </c>
      <c r="K176" s="60" t="s">
        <v>9</v>
      </c>
      <c r="L176" s="60" t="s">
        <v>9</v>
      </c>
      <c r="M176" s="60" t="s">
        <v>9</v>
      </c>
      <c r="N176" s="60" t="s">
        <v>9</v>
      </c>
      <c r="O176" s="60" t="s">
        <v>9</v>
      </c>
    </row>
    <row r="177" spans="1:15" ht="13.5" customHeight="1">
      <c r="A177" s="61"/>
      <c r="B177" s="59"/>
      <c r="C177" s="55"/>
      <c r="D177" s="55"/>
      <c r="E177" s="37" t="s">
        <v>20</v>
      </c>
      <c r="F177" s="38">
        <f>F180</f>
        <v>516134.23</v>
      </c>
      <c r="G177" s="38">
        <f>G180</f>
        <v>516134.23</v>
      </c>
      <c r="H177" s="38">
        <f t="shared" ref="H177:I177" si="153">H180</f>
        <v>516134.23</v>
      </c>
      <c r="I177" s="38">
        <f t="shared" si="153"/>
        <v>516134.23</v>
      </c>
      <c r="J177" s="61"/>
      <c r="K177" s="61"/>
      <c r="L177" s="61"/>
      <c r="M177" s="61"/>
      <c r="N177" s="61"/>
      <c r="O177" s="61"/>
    </row>
    <row r="178" spans="1:15" ht="13.5" customHeight="1">
      <c r="A178" s="61"/>
      <c r="B178" s="59"/>
      <c r="C178" s="55"/>
      <c r="D178" s="55"/>
      <c r="E178" s="37" t="s">
        <v>21</v>
      </c>
      <c r="F178" s="38">
        <f>F181</f>
        <v>3985831.18</v>
      </c>
      <c r="G178" s="38">
        <f t="shared" ref="G178:I178" si="154">G181</f>
        <v>3985831.18</v>
      </c>
      <c r="H178" s="38">
        <f t="shared" si="154"/>
        <v>3985831.18</v>
      </c>
      <c r="I178" s="38">
        <f t="shared" si="154"/>
        <v>3985831.18</v>
      </c>
      <c r="J178" s="61"/>
      <c r="K178" s="61"/>
      <c r="L178" s="61"/>
      <c r="M178" s="61"/>
      <c r="N178" s="61"/>
      <c r="O178" s="61"/>
    </row>
    <row r="179" spans="1:15" ht="18.75" customHeight="1">
      <c r="A179" s="63" t="s">
        <v>34</v>
      </c>
      <c r="B179" s="101" t="s">
        <v>215</v>
      </c>
      <c r="C179" s="54" t="s">
        <v>141</v>
      </c>
      <c r="D179" s="56" t="s">
        <v>154</v>
      </c>
      <c r="E179" s="45" t="s">
        <v>19</v>
      </c>
      <c r="F179" s="38">
        <f>F180+F181</f>
        <v>4501965.41</v>
      </c>
      <c r="G179" s="38">
        <f t="shared" ref="G179" si="155">G180+G181</f>
        <v>4501965.41</v>
      </c>
      <c r="H179" s="38">
        <f t="shared" ref="H179" si="156">H180+H181</f>
        <v>4501965.41</v>
      </c>
      <c r="I179" s="38">
        <f t="shared" ref="I179" si="157">I180+I181</f>
        <v>4501965.41</v>
      </c>
      <c r="J179" s="58" t="s">
        <v>226</v>
      </c>
      <c r="K179" s="54" t="s">
        <v>41</v>
      </c>
      <c r="L179" s="60">
        <f>N179/1</f>
        <v>100</v>
      </c>
      <c r="M179" s="60">
        <f>O179/1</f>
        <v>100</v>
      </c>
      <c r="N179" s="60">
        <v>100</v>
      </c>
      <c r="O179" s="60">
        <v>100</v>
      </c>
    </row>
    <row r="180" spans="1:15" ht="18.75" customHeight="1">
      <c r="A180" s="64"/>
      <c r="B180" s="102"/>
      <c r="C180" s="55"/>
      <c r="D180" s="57"/>
      <c r="E180" s="37" t="s">
        <v>20</v>
      </c>
      <c r="F180" s="38">
        <f>H180</f>
        <v>516134.23</v>
      </c>
      <c r="G180" s="38">
        <f>I180</f>
        <v>516134.23</v>
      </c>
      <c r="H180" s="39">
        <v>516134.23</v>
      </c>
      <c r="I180" s="39">
        <v>516134.23</v>
      </c>
      <c r="J180" s="59"/>
      <c r="K180" s="55"/>
      <c r="L180" s="61"/>
      <c r="M180" s="61"/>
      <c r="N180" s="61"/>
      <c r="O180" s="61"/>
    </row>
    <row r="181" spans="1:15" ht="25.5" customHeight="1">
      <c r="A181" s="64"/>
      <c r="B181" s="102"/>
      <c r="C181" s="55"/>
      <c r="D181" s="57"/>
      <c r="E181" s="37" t="s">
        <v>21</v>
      </c>
      <c r="F181" s="38">
        <f t="shared" ref="F181" si="158">H181</f>
        <v>3985831.18</v>
      </c>
      <c r="G181" s="38">
        <f t="shared" ref="G181" si="159">I181</f>
        <v>3985831.18</v>
      </c>
      <c r="H181" s="39">
        <v>3985831.18</v>
      </c>
      <c r="I181" s="39">
        <v>3985831.18</v>
      </c>
      <c r="J181" s="35" t="s">
        <v>227</v>
      </c>
      <c r="K181" s="34" t="s">
        <v>40</v>
      </c>
      <c r="L181" s="33">
        <f>N181</f>
        <v>30</v>
      </c>
      <c r="M181" s="33">
        <f t="shared" ref="M181" si="160">O181</f>
        <v>49</v>
      </c>
      <c r="N181" s="33">
        <v>30</v>
      </c>
      <c r="O181" s="33">
        <v>49</v>
      </c>
    </row>
    <row r="182" spans="1:15" ht="14.25" customHeight="1">
      <c r="A182" s="60">
        <v>2</v>
      </c>
      <c r="B182" s="58" t="s">
        <v>107</v>
      </c>
      <c r="C182" s="54" t="s">
        <v>9</v>
      </c>
      <c r="D182" s="54" t="s">
        <v>9</v>
      </c>
      <c r="E182" s="5" t="s">
        <v>19</v>
      </c>
      <c r="F182" s="38">
        <f>F183+F184</f>
        <v>12101994.23</v>
      </c>
      <c r="G182" s="38">
        <f t="shared" ref="G182" si="161">G183+G184</f>
        <v>11642899.620000001</v>
      </c>
      <c r="H182" s="38">
        <f t="shared" ref="H182" si="162">H183+H184</f>
        <v>12101994.23</v>
      </c>
      <c r="I182" s="38">
        <f t="shared" ref="I182" si="163">I183+I184</f>
        <v>11642899.620000001</v>
      </c>
      <c r="J182" s="60" t="s">
        <v>9</v>
      </c>
      <c r="K182" s="60" t="s">
        <v>9</v>
      </c>
      <c r="L182" s="60" t="s">
        <v>9</v>
      </c>
      <c r="M182" s="60" t="s">
        <v>9</v>
      </c>
      <c r="N182" s="60" t="s">
        <v>9</v>
      </c>
      <c r="O182" s="60" t="s">
        <v>9</v>
      </c>
    </row>
    <row r="183" spans="1:15" ht="14.25" customHeight="1">
      <c r="A183" s="61"/>
      <c r="B183" s="59"/>
      <c r="C183" s="55"/>
      <c r="D183" s="55"/>
      <c r="E183" s="2" t="s">
        <v>20</v>
      </c>
      <c r="F183" s="6">
        <f t="shared" ref="F183:G183" si="164">F186</f>
        <v>4468553.82</v>
      </c>
      <c r="G183" s="6">
        <f t="shared" si="164"/>
        <v>4009459.21</v>
      </c>
      <c r="H183" s="6">
        <f>H186</f>
        <v>4468553.82</v>
      </c>
      <c r="I183" s="6">
        <f>I186</f>
        <v>4009459.21</v>
      </c>
      <c r="J183" s="61"/>
      <c r="K183" s="61"/>
      <c r="L183" s="61"/>
      <c r="M183" s="61"/>
      <c r="N183" s="61"/>
      <c r="O183" s="61"/>
    </row>
    <row r="184" spans="1:15" ht="12.75" customHeight="1">
      <c r="A184" s="61"/>
      <c r="B184" s="59"/>
      <c r="C184" s="55"/>
      <c r="D184" s="55"/>
      <c r="E184" s="2" t="s">
        <v>21</v>
      </c>
      <c r="F184" s="6">
        <f t="shared" ref="F184:G184" si="165">F187</f>
        <v>7633440.4100000001</v>
      </c>
      <c r="G184" s="6">
        <f t="shared" si="165"/>
        <v>7633440.4100000001</v>
      </c>
      <c r="H184" s="6">
        <f>H187</f>
        <v>7633440.4100000001</v>
      </c>
      <c r="I184" s="6">
        <f>I187</f>
        <v>7633440.4100000001</v>
      </c>
      <c r="J184" s="61"/>
      <c r="K184" s="61"/>
      <c r="L184" s="61"/>
      <c r="M184" s="61"/>
      <c r="N184" s="61"/>
      <c r="O184" s="61"/>
    </row>
    <row r="185" spans="1:15" ht="19" customHeight="1">
      <c r="A185" s="60" t="s">
        <v>37</v>
      </c>
      <c r="B185" s="58" t="s">
        <v>108</v>
      </c>
      <c r="C185" s="54" t="s">
        <v>9</v>
      </c>
      <c r="D185" s="54" t="s">
        <v>9</v>
      </c>
      <c r="E185" s="10" t="s">
        <v>19</v>
      </c>
      <c r="F185" s="38">
        <f>F186+F187</f>
        <v>12101994.23</v>
      </c>
      <c r="G185" s="38">
        <f t="shared" ref="G185" si="166">G186+G187</f>
        <v>11642899.620000001</v>
      </c>
      <c r="H185" s="38">
        <f t="shared" ref="H185" si="167">H186+H187</f>
        <v>12101994.23</v>
      </c>
      <c r="I185" s="38">
        <f t="shared" ref="I185" si="168">I186+I187</f>
        <v>11642899.620000001</v>
      </c>
      <c r="J185" s="60" t="s">
        <v>9</v>
      </c>
      <c r="K185" s="60" t="s">
        <v>9</v>
      </c>
      <c r="L185" s="60" t="s">
        <v>9</v>
      </c>
      <c r="M185" s="60" t="s">
        <v>9</v>
      </c>
      <c r="N185" s="60" t="s">
        <v>9</v>
      </c>
      <c r="O185" s="60" t="s">
        <v>9</v>
      </c>
    </row>
    <row r="186" spans="1:15" ht="13.5" customHeight="1">
      <c r="A186" s="61"/>
      <c r="B186" s="59"/>
      <c r="C186" s="55"/>
      <c r="D186" s="55"/>
      <c r="E186" s="2" t="s">
        <v>20</v>
      </c>
      <c r="F186" s="6">
        <f>F189</f>
        <v>4468553.82</v>
      </c>
      <c r="G186" s="6">
        <f t="shared" ref="G186:I186" si="169">G189</f>
        <v>4009459.21</v>
      </c>
      <c r="H186" s="6">
        <f t="shared" si="169"/>
        <v>4468553.82</v>
      </c>
      <c r="I186" s="6">
        <f t="shared" si="169"/>
        <v>4009459.21</v>
      </c>
      <c r="J186" s="61"/>
      <c r="K186" s="61"/>
      <c r="L186" s="61"/>
      <c r="M186" s="61"/>
      <c r="N186" s="61"/>
      <c r="O186" s="61"/>
    </row>
    <row r="187" spans="1:15" ht="13.5" customHeight="1">
      <c r="A187" s="61"/>
      <c r="B187" s="59"/>
      <c r="C187" s="55"/>
      <c r="D187" s="55"/>
      <c r="E187" s="2" t="s">
        <v>21</v>
      </c>
      <c r="F187" s="6">
        <f t="shared" ref="F187:I187" si="170">F190</f>
        <v>7633440.4100000001</v>
      </c>
      <c r="G187" s="6">
        <f t="shared" si="170"/>
        <v>7633440.4100000001</v>
      </c>
      <c r="H187" s="6">
        <f t="shared" si="170"/>
        <v>7633440.4100000001</v>
      </c>
      <c r="I187" s="6">
        <f t="shared" si="170"/>
        <v>7633440.4100000001</v>
      </c>
      <c r="J187" s="61"/>
      <c r="K187" s="61"/>
      <c r="L187" s="61"/>
      <c r="M187" s="61"/>
      <c r="N187" s="61"/>
      <c r="O187" s="61"/>
    </row>
    <row r="188" spans="1:15" ht="18.5" customHeight="1">
      <c r="A188" s="63" t="s">
        <v>39</v>
      </c>
      <c r="B188" s="101" t="s">
        <v>216</v>
      </c>
      <c r="C188" s="54" t="s">
        <v>141</v>
      </c>
      <c r="D188" s="56" t="s">
        <v>155</v>
      </c>
      <c r="E188" s="5" t="s">
        <v>19</v>
      </c>
      <c r="F188" s="38">
        <f>F189+F190</f>
        <v>12101994.23</v>
      </c>
      <c r="G188" s="38">
        <f t="shared" ref="G188" si="171">G189+G190</f>
        <v>11642899.620000001</v>
      </c>
      <c r="H188" s="38">
        <f t="shared" ref="H188" si="172">H189+H190</f>
        <v>12101994.23</v>
      </c>
      <c r="I188" s="38">
        <f t="shared" ref="I188" si="173">I189+I190</f>
        <v>11642899.620000001</v>
      </c>
      <c r="J188" s="58" t="s">
        <v>110</v>
      </c>
      <c r="K188" s="54" t="s">
        <v>111</v>
      </c>
      <c r="L188" s="60">
        <f>N188</f>
        <v>2</v>
      </c>
      <c r="M188" s="60">
        <f>O188</f>
        <v>3</v>
      </c>
      <c r="N188" s="60">
        <v>2</v>
      </c>
      <c r="O188" s="60">
        <v>3</v>
      </c>
    </row>
    <row r="189" spans="1:15" ht="17.5" customHeight="1">
      <c r="A189" s="64"/>
      <c r="B189" s="102"/>
      <c r="C189" s="55"/>
      <c r="D189" s="57"/>
      <c r="E189" s="2" t="s">
        <v>20</v>
      </c>
      <c r="F189" s="6">
        <f>H189</f>
        <v>4468553.82</v>
      </c>
      <c r="G189" s="6">
        <f t="shared" ref="G189" si="174">I189</f>
        <v>4009459.21</v>
      </c>
      <c r="H189" s="6">
        <v>4468553.82</v>
      </c>
      <c r="I189" s="6">
        <v>4009459.21</v>
      </c>
      <c r="J189" s="59"/>
      <c r="K189" s="55"/>
      <c r="L189" s="61"/>
      <c r="M189" s="61"/>
      <c r="N189" s="61"/>
      <c r="O189" s="61"/>
    </row>
    <row r="190" spans="1:15" ht="20" customHeight="1">
      <c r="A190" s="64"/>
      <c r="B190" s="102"/>
      <c r="C190" s="55"/>
      <c r="D190" s="57"/>
      <c r="E190" s="2" t="s">
        <v>21</v>
      </c>
      <c r="F190" s="6">
        <f t="shared" ref="F190" si="175">H190</f>
        <v>7633440.4100000001</v>
      </c>
      <c r="G190" s="6">
        <f t="shared" ref="G190" si="176">I190</f>
        <v>7633440.4100000001</v>
      </c>
      <c r="H190" s="6">
        <v>7633440.4100000001</v>
      </c>
      <c r="I190" s="6">
        <v>7633440.4100000001</v>
      </c>
      <c r="J190" s="59"/>
      <c r="K190" s="55"/>
      <c r="L190" s="61"/>
      <c r="M190" s="61"/>
      <c r="N190" s="61"/>
      <c r="O190" s="61"/>
    </row>
    <row r="191" spans="1:15" ht="12" customHeight="1">
      <c r="A191" s="108" t="s">
        <v>109</v>
      </c>
      <c r="B191" s="109"/>
      <c r="C191" s="60" t="s">
        <v>9</v>
      </c>
      <c r="D191" s="60" t="s">
        <v>9</v>
      </c>
      <c r="E191" s="8" t="s">
        <v>8</v>
      </c>
      <c r="F191" s="6">
        <f t="shared" ref="F191:I193" si="177">F182+F173</f>
        <v>16603959.640000001</v>
      </c>
      <c r="G191" s="6">
        <f t="shared" si="177"/>
        <v>16144865.030000001</v>
      </c>
      <c r="H191" s="6">
        <f t="shared" si="177"/>
        <v>16603959.640000001</v>
      </c>
      <c r="I191" s="6">
        <f t="shared" si="177"/>
        <v>16144865.030000001</v>
      </c>
      <c r="J191" s="54" t="s">
        <v>9</v>
      </c>
      <c r="K191" s="60" t="s">
        <v>9</v>
      </c>
      <c r="L191" s="60" t="s">
        <v>9</v>
      </c>
      <c r="M191" s="60" t="s">
        <v>9</v>
      </c>
      <c r="N191" s="60" t="s">
        <v>9</v>
      </c>
      <c r="O191" s="60" t="s">
        <v>9</v>
      </c>
    </row>
    <row r="192" spans="1:15" ht="12" customHeight="1">
      <c r="A192" s="110"/>
      <c r="B192" s="111"/>
      <c r="C192" s="61"/>
      <c r="D192" s="61"/>
      <c r="E192" s="2" t="s">
        <v>20</v>
      </c>
      <c r="F192" s="6">
        <f t="shared" si="177"/>
        <v>4984688.0500000007</v>
      </c>
      <c r="G192" s="6">
        <f t="shared" si="177"/>
        <v>4525593.4399999995</v>
      </c>
      <c r="H192" s="6">
        <f t="shared" si="177"/>
        <v>4984688.0500000007</v>
      </c>
      <c r="I192" s="6">
        <f t="shared" si="177"/>
        <v>4525593.4399999995</v>
      </c>
      <c r="J192" s="55"/>
      <c r="K192" s="61"/>
      <c r="L192" s="61"/>
      <c r="M192" s="61"/>
      <c r="N192" s="61"/>
      <c r="O192" s="61"/>
    </row>
    <row r="193" spans="1:15" ht="12" customHeight="1">
      <c r="A193" s="110"/>
      <c r="B193" s="111"/>
      <c r="C193" s="61"/>
      <c r="D193" s="61"/>
      <c r="E193" s="2" t="s">
        <v>21</v>
      </c>
      <c r="F193" s="6">
        <f t="shared" si="177"/>
        <v>11619271.59</v>
      </c>
      <c r="G193" s="6">
        <f t="shared" si="177"/>
        <v>11619271.59</v>
      </c>
      <c r="H193" s="6">
        <f t="shared" si="177"/>
        <v>11619271.59</v>
      </c>
      <c r="I193" s="6">
        <f t="shared" si="177"/>
        <v>11619271.59</v>
      </c>
      <c r="J193" s="55"/>
      <c r="K193" s="61"/>
      <c r="L193" s="61"/>
      <c r="M193" s="61"/>
      <c r="N193" s="61"/>
      <c r="O193" s="61"/>
    </row>
    <row r="194" spans="1:15" ht="15" customHeight="1">
      <c r="A194" s="50" t="s">
        <v>112</v>
      </c>
      <c r="B194" s="50"/>
      <c r="C194" s="50"/>
      <c r="D194" s="50"/>
      <c r="E194" s="50"/>
      <c r="F194" s="50"/>
      <c r="G194" s="50"/>
      <c r="H194" s="50"/>
      <c r="I194" s="50"/>
      <c r="J194" s="50"/>
      <c r="K194" s="50"/>
      <c r="L194" s="50"/>
      <c r="M194" s="50"/>
      <c r="N194" s="50"/>
      <c r="O194" s="50"/>
    </row>
    <row r="195" spans="1:15" ht="14.25" customHeight="1">
      <c r="A195" s="50" t="s">
        <v>113</v>
      </c>
      <c r="B195" s="50"/>
      <c r="C195" s="50"/>
      <c r="D195" s="50"/>
      <c r="E195" s="50"/>
      <c r="F195" s="50"/>
      <c r="G195" s="50"/>
      <c r="H195" s="50"/>
      <c r="I195" s="50"/>
      <c r="J195" s="50"/>
      <c r="K195" s="50"/>
      <c r="L195" s="50"/>
      <c r="M195" s="50"/>
      <c r="N195" s="50"/>
      <c r="O195" s="50"/>
    </row>
    <row r="196" spans="1:15" ht="15" customHeight="1">
      <c r="A196" s="50" t="s">
        <v>114</v>
      </c>
      <c r="B196" s="50"/>
      <c r="C196" s="50"/>
      <c r="D196" s="50"/>
      <c r="E196" s="50"/>
      <c r="F196" s="50"/>
      <c r="G196" s="50"/>
      <c r="H196" s="50"/>
      <c r="I196" s="50"/>
      <c r="J196" s="50"/>
      <c r="K196" s="50"/>
      <c r="L196" s="50"/>
      <c r="M196" s="50"/>
      <c r="N196" s="50"/>
      <c r="O196" s="50"/>
    </row>
    <row r="197" spans="1:15" ht="2.25" hidden="1" customHeight="1"/>
    <row r="198" spans="1:15" ht="18" customHeight="1">
      <c r="A198" s="60">
        <v>1</v>
      </c>
      <c r="B198" s="108" t="s">
        <v>115</v>
      </c>
      <c r="C198" s="54" t="s">
        <v>9</v>
      </c>
      <c r="D198" s="54" t="s">
        <v>9</v>
      </c>
      <c r="E198" s="5" t="s">
        <v>19</v>
      </c>
      <c r="F198" s="6">
        <f>F201</f>
        <v>25151.15</v>
      </c>
      <c r="G198" s="6">
        <f t="shared" ref="G198" si="178">G201</f>
        <v>25151.15</v>
      </c>
      <c r="H198" s="6">
        <f t="shared" ref="H198:I200" si="179">H201</f>
        <v>25151.15</v>
      </c>
      <c r="I198" s="6">
        <f t="shared" si="179"/>
        <v>25151.15</v>
      </c>
      <c r="J198" s="60" t="s">
        <v>9</v>
      </c>
      <c r="K198" s="60" t="s">
        <v>9</v>
      </c>
      <c r="L198" s="60" t="s">
        <v>9</v>
      </c>
      <c r="M198" s="60" t="s">
        <v>9</v>
      </c>
      <c r="N198" s="60" t="s">
        <v>9</v>
      </c>
      <c r="O198" s="60" t="s">
        <v>9</v>
      </c>
    </row>
    <row r="199" spans="1:15" ht="17.5" customHeight="1">
      <c r="A199" s="61"/>
      <c r="B199" s="110"/>
      <c r="C199" s="55"/>
      <c r="D199" s="55"/>
      <c r="E199" s="2" t="s">
        <v>20</v>
      </c>
      <c r="F199" s="6">
        <f t="shared" ref="F199:G199" si="180">F202</f>
        <v>25151.15</v>
      </c>
      <c r="G199" s="6">
        <f t="shared" si="180"/>
        <v>25151.15</v>
      </c>
      <c r="H199" s="6">
        <f t="shared" si="179"/>
        <v>25151.15</v>
      </c>
      <c r="I199" s="6">
        <f t="shared" si="179"/>
        <v>25151.15</v>
      </c>
      <c r="J199" s="61"/>
      <c r="K199" s="61"/>
      <c r="L199" s="61"/>
      <c r="M199" s="61"/>
      <c r="N199" s="61"/>
      <c r="O199" s="61"/>
    </row>
    <row r="200" spans="1:15" ht="20.5" customHeight="1">
      <c r="A200" s="61"/>
      <c r="B200" s="110"/>
      <c r="C200" s="55"/>
      <c r="D200" s="55"/>
      <c r="E200" s="2" t="s">
        <v>21</v>
      </c>
      <c r="F200" s="6">
        <f t="shared" ref="F200:G200" si="181">F203</f>
        <v>0</v>
      </c>
      <c r="G200" s="6">
        <f t="shared" si="181"/>
        <v>0</v>
      </c>
      <c r="H200" s="6">
        <f t="shared" si="179"/>
        <v>0</v>
      </c>
      <c r="I200" s="6">
        <f t="shared" si="179"/>
        <v>0</v>
      </c>
      <c r="J200" s="61"/>
      <c r="K200" s="61"/>
      <c r="L200" s="61"/>
      <c r="M200" s="61"/>
      <c r="N200" s="61"/>
      <c r="O200" s="61"/>
    </row>
    <row r="201" spans="1:15" ht="12" customHeight="1">
      <c r="A201" s="60" t="s">
        <v>31</v>
      </c>
      <c r="B201" s="58" t="s">
        <v>116</v>
      </c>
      <c r="C201" s="54" t="s">
        <v>9</v>
      </c>
      <c r="D201" s="54" t="s">
        <v>9</v>
      </c>
      <c r="E201" s="10" t="s">
        <v>19</v>
      </c>
      <c r="F201" s="6">
        <f>F202+F203</f>
        <v>25151.15</v>
      </c>
      <c r="G201" s="6">
        <f t="shared" ref="G201:I201" si="182">G202+G203</f>
        <v>25151.15</v>
      </c>
      <c r="H201" s="6">
        <f t="shared" si="182"/>
        <v>25151.15</v>
      </c>
      <c r="I201" s="6">
        <f t="shared" si="182"/>
        <v>25151.15</v>
      </c>
      <c r="J201" s="60" t="s">
        <v>9</v>
      </c>
      <c r="K201" s="60" t="s">
        <v>9</v>
      </c>
      <c r="L201" s="60" t="s">
        <v>9</v>
      </c>
      <c r="M201" s="60" t="s">
        <v>9</v>
      </c>
      <c r="N201" s="60" t="s">
        <v>9</v>
      </c>
      <c r="O201" s="60" t="s">
        <v>9</v>
      </c>
    </row>
    <row r="202" spans="1:15" ht="12" customHeight="1">
      <c r="A202" s="61"/>
      <c r="B202" s="59"/>
      <c r="C202" s="55"/>
      <c r="D202" s="55"/>
      <c r="E202" s="2" t="s">
        <v>20</v>
      </c>
      <c r="F202" s="6">
        <f t="shared" ref="F202:I203" si="183">F205+F208</f>
        <v>25151.15</v>
      </c>
      <c r="G202" s="6">
        <f t="shared" si="183"/>
        <v>25151.15</v>
      </c>
      <c r="H202" s="6">
        <f t="shared" si="183"/>
        <v>25151.15</v>
      </c>
      <c r="I202" s="6">
        <f t="shared" si="183"/>
        <v>25151.15</v>
      </c>
      <c r="J202" s="61"/>
      <c r="K202" s="61"/>
      <c r="L202" s="61"/>
      <c r="M202" s="61"/>
      <c r="N202" s="61"/>
      <c r="O202" s="61"/>
    </row>
    <row r="203" spans="1:15" ht="12" customHeight="1">
      <c r="A203" s="61"/>
      <c r="B203" s="59"/>
      <c r="C203" s="55"/>
      <c r="D203" s="55"/>
      <c r="E203" s="2" t="s">
        <v>21</v>
      </c>
      <c r="F203" s="6">
        <f t="shared" si="183"/>
        <v>0</v>
      </c>
      <c r="G203" s="6">
        <f t="shared" si="183"/>
        <v>0</v>
      </c>
      <c r="H203" s="6">
        <f t="shared" si="183"/>
        <v>0</v>
      </c>
      <c r="I203" s="6">
        <f t="shared" si="183"/>
        <v>0</v>
      </c>
      <c r="J203" s="61"/>
      <c r="K203" s="61"/>
      <c r="L203" s="61"/>
      <c r="M203" s="61"/>
      <c r="N203" s="61"/>
      <c r="O203" s="61"/>
    </row>
    <row r="204" spans="1:15" ht="16.5" customHeight="1">
      <c r="A204" s="63" t="s">
        <v>34</v>
      </c>
      <c r="B204" s="101" t="s">
        <v>117</v>
      </c>
      <c r="C204" s="54" t="s">
        <v>141</v>
      </c>
      <c r="D204" s="56" t="s">
        <v>156</v>
      </c>
      <c r="E204" s="5" t="s">
        <v>19</v>
      </c>
      <c r="F204" s="6">
        <f>F205+F206</f>
        <v>25151.15</v>
      </c>
      <c r="G204" s="6">
        <f t="shared" ref="G204" si="184">G205+G206</f>
        <v>25151.15</v>
      </c>
      <c r="H204" s="6">
        <f t="shared" ref="H204" si="185">H205+H206</f>
        <v>25151.15</v>
      </c>
      <c r="I204" s="6">
        <f t="shared" ref="I204" si="186">I205+I206</f>
        <v>25151.15</v>
      </c>
      <c r="J204" s="58" t="s">
        <v>119</v>
      </c>
      <c r="K204" s="54" t="s">
        <v>41</v>
      </c>
      <c r="L204" s="103">
        <f>(N204)/1</f>
        <v>5.2</v>
      </c>
      <c r="M204" s="103">
        <f>(O204)/1</f>
        <v>5.2</v>
      </c>
      <c r="N204" s="103">
        <v>5.2</v>
      </c>
      <c r="O204" s="103">
        <v>5.2</v>
      </c>
    </row>
    <row r="205" spans="1:15" ht="19.5" customHeight="1">
      <c r="A205" s="64"/>
      <c r="B205" s="102"/>
      <c r="C205" s="55"/>
      <c r="D205" s="57"/>
      <c r="E205" s="2" t="s">
        <v>20</v>
      </c>
      <c r="F205" s="6">
        <f>H205</f>
        <v>25151.15</v>
      </c>
      <c r="G205" s="6">
        <f>I205</f>
        <v>25151.15</v>
      </c>
      <c r="H205" s="7">
        <v>25151.15</v>
      </c>
      <c r="I205" s="7">
        <v>25151.15</v>
      </c>
      <c r="J205" s="59"/>
      <c r="K205" s="55"/>
      <c r="L205" s="104"/>
      <c r="M205" s="104"/>
      <c r="N205" s="104"/>
      <c r="O205" s="104"/>
    </row>
    <row r="206" spans="1:15" ht="16" customHeight="1">
      <c r="A206" s="64"/>
      <c r="B206" s="102"/>
      <c r="C206" s="55"/>
      <c r="D206" s="57"/>
      <c r="E206" s="2" t="s">
        <v>21</v>
      </c>
      <c r="F206" s="6">
        <f t="shared" ref="F206" si="187">H206</f>
        <v>0</v>
      </c>
      <c r="G206" s="6">
        <f t="shared" ref="G206" si="188">I206</f>
        <v>0</v>
      </c>
      <c r="H206" s="7">
        <v>0</v>
      </c>
      <c r="I206" s="7">
        <v>0</v>
      </c>
      <c r="J206" s="59"/>
      <c r="K206" s="55"/>
      <c r="L206" s="104"/>
      <c r="M206" s="104"/>
      <c r="N206" s="104"/>
      <c r="O206" s="104"/>
    </row>
    <row r="207" spans="1:15" ht="14.25" hidden="1" customHeight="1">
      <c r="A207" s="63" t="s">
        <v>35</v>
      </c>
      <c r="B207" s="101" t="s">
        <v>118</v>
      </c>
      <c r="C207" s="54" t="s">
        <v>141</v>
      </c>
      <c r="D207" s="56" t="s">
        <v>157</v>
      </c>
      <c r="E207" s="5" t="s">
        <v>19</v>
      </c>
      <c r="F207" s="6">
        <f>F208+F209+F210+F211</f>
        <v>0</v>
      </c>
      <c r="G207" s="6">
        <f t="shared" ref="G207" si="189">G208+G209+G210+G211</f>
        <v>0</v>
      </c>
      <c r="H207" s="7">
        <f>H208+H209+H210+H211</f>
        <v>0</v>
      </c>
      <c r="I207" s="7">
        <f>I208+I209+I210+I211</f>
        <v>0</v>
      </c>
      <c r="J207" s="58" t="s">
        <v>217</v>
      </c>
      <c r="K207" s="54" t="s">
        <v>218</v>
      </c>
      <c r="L207" s="103">
        <v>100</v>
      </c>
      <c r="M207" s="103">
        <v>100</v>
      </c>
      <c r="N207" s="103">
        <v>0</v>
      </c>
      <c r="O207" s="103">
        <v>0</v>
      </c>
    </row>
    <row r="208" spans="1:15" ht="13.5" hidden="1" customHeight="1">
      <c r="A208" s="64"/>
      <c r="B208" s="102"/>
      <c r="C208" s="55"/>
      <c r="D208" s="57"/>
      <c r="E208" s="2" t="s">
        <v>20</v>
      </c>
      <c r="F208" s="6">
        <f>H208</f>
        <v>0</v>
      </c>
      <c r="G208" s="6">
        <f>I208</f>
        <v>0</v>
      </c>
      <c r="H208" s="7">
        <v>0</v>
      </c>
      <c r="I208" s="7">
        <v>0</v>
      </c>
      <c r="J208" s="59"/>
      <c r="K208" s="55"/>
      <c r="L208" s="104"/>
      <c r="M208" s="104"/>
      <c r="N208" s="104"/>
      <c r="O208" s="104"/>
    </row>
    <row r="209" spans="1:15" ht="13.5" hidden="1" customHeight="1">
      <c r="A209" s="64"/>
      <c r="B209" s="102"/>
      <c r="C209" s="55"/>
      <c r="D209" s="57"/>
      <c r="E209" s="2" t="s">
        <v>21</v>
      </c>
      <c r="F209" s="6">
        <f t="shared" ref="F209:F211" si="190">H209</f>
        <v>0</v>
      </c>
      <c r="G209" s="6">
        <f t="shared" ref="G209:G211" si="191">I209</f>
        <v>0</v>
      </c>
      <c r="H209" s="7">
        <v>0</v>
      </c>
      <c r="I209" s="7">
        <v>0</v>
      </c>
      <c r="J209" s="59"/>
      <c r="K209" s="55"/>
      <c r="L209" s="104"/>
      <c r="M209" s="104"/>
      <c r="N209" s="104"/>
      <c r="O209" s="104"/>
    </row>
    <row r="210" spans="1:15" ht="13.5" hidden="1" customHeight="1">
      <c r="A210" s="64"/>
      <c r="B210" s="102"/>
      <c r="C210" s="55"/>
      <c r="D210" s="57"/>
      <c r="E210" s="2" t="s">
        <v>22</v>
      </c>
      <c r="F210" s="6">
        <f t="shared" si="190"/>
        <v>0</v>
      </c>
      <c r="G210" s="6">
        <f t="shared" si="191"/>
        <v>0</v>
      </c>
      <c r="H210" s="7">
        <v>0</v>
      </c>
      <c r="I210" s="7">
        <v>0</v>
      </c>
      <c r="J210" s="59"/>
      <c r="K210" s="55"/>
      <c r="L210" s="104"/>
      <c r="M210" s="104"/>
      <c r="N210" s="104"/>
      <c r="O210" s="104"/>
    </row>
    <row r="211" spans="1:15" ht="13.5" hidden="1" customHeight="1">
      <c r="A211" s="65"/>
      <c r="B211" s="156"/>
      <c r="C211" s="132"/>
      <c r="D211" s="62"/>
      <c r="E211" s="2" t="s">
        <v>23</v>
      </c>
      <c r="F211" s="6">
        <f t="shared" si="190"/>
        <v>0</v>
      </c>
      <c r="G211" s="6">
        <f t="shared" si="191"/>
        <v>0</v>
      </c>
      <c r="H211" s="7">
        <v>0</v>
      </c>
      <c r="I211" s="7">
        <v>0</v>
      </c>
      <c r="J211" s="131"/>
      <c r="K211" s="132"/>
      <c r="L211" s="130"/>
      <c r="M211" s="130"/>
      <c r="N211" s="130"/>
      <c r="O211" s="130"/>
    </row>
    <row r="212" spans="1:15" ht="23.25" hidden="1" customHeight="1">
      <c r="A212" s="63" t="s">
        <v>36</v>
      </c>
      <c r="B212" s="101" t="s">
        <v>219</v>
      </c>
      <c r="C212" s="54" t="s">
        <v>141</v>
      </c>
      <c r="D212" s="56" t="s">
        <v>157</v>
      </c>
      <c r="E212" s="5" t="s">
        <v>19</v>
      </c>
      <c r="F212" s="6">
        <f>F213+F214+F215+F216</f>
        <v>0</v>
      </c>
      <c r="G212" s="6">
        <f t="shared" ref="G212" si="192">G213+G214+G215+G216</f>
        <v>0</v>
      </c>
      <c r="H212" s="7">
        <f>H213+H214+H215+H216</f>
        <v>0</v>
      </c>
      <c r="I212" s="7">
        <f>I213+I214+I215+I216</f>
        <v>0</v>
      </c>
      <c r="J212" s="58" t="s">
        <v>120</v>
      </c>
      <c r="K212" s="54" t="s">
        <v>41</v>
      </c>
      <c r="L212" s="103">
        <v>100</v>
      </c>
      <c r="M212" s="103">
        <v>100</v>
      </c>
      <c r="N212" s="103">
        <v>0</v>
      </c>
      <c r="O212" s="103">
        <v>0</v>
      </c>
    </row>
    <row r="213" spans="1:15" ht="23.25" hidden="1" customHeight="1">
      <c r="A213" s="64"/>
      <c r="B213" s="102"/>
      <c r="C213" s="55"/>
      <c r="D213" s="57"/>
      <c r="E213" s="2" t="s">
        <v>20</v>
      </c>
      <c r="F213" s="6">
        <f>H213</f>
        <v>0</v>
      </c>
      <c r="G213" s="6">
        <f>I213</f>
        <v>0</v>
      </c>
      <c r="H213" s="7">
        <v>0</v>
      </c>
      <c r="I213" s="7">
        <v>0</v>
      </c>
      <c r="J213" s="59"/>
      <c r="K213" s="55"/>
      <c r="L213" s="104"/>
      <c r="M213" s="104"/>
      <c r="N213" s="104"/>
      <c r="O213" s="104"/>
    </row>
    <row r="214" spans="1:15" ht="23.25" hidden="1" customHeight="1">
      <c r="A214" s="64"/>
      <c r="B214" s="102"/>
      <c r="C214" s="55"/>
      <c r="D214" s="57"/>
      <c r="E214" s="2" t="s">
        <v>21</v>
      </c>
      <c r="F214" s="6">
        <f t="shared" ref="F214:F216" si="193">H214</f>
        <v>0</v>
      </c>
      <c r="G214" s="6">
        <f t="shared" ref="G214:G216" si="194">I214</f>
        <v>0</v>
      </c>
      <c r="H214" s="7">
        <v>0</v>
      </c>
      <c r="I214" s="7">
        <v>0</v>
      </c>
      <c r="J214" s="59"/>
      <c r="K214" s="55"/>
      <c r="L214" s="104"/>
      <c r="M214" s="104"/>
      <c r="N214" s="104"/>
      <c r="O214" s="104"/>
    </row>
    <row r="215" spans="1:15" ht="23.25" hidden="1" customHeight="1">
      <c r="A215" s="64"/>
      <c r="B215" s="102"/>
      <c r="C215" s="55"/>
      <c r="D215" s="57"/>
      <c r="E215" s="2" t="s">
        <v>22</v>
      </c>
      <c r="F215" s="6">
        <f t="shared" si="193"/>
        <v>0</v>
      </c>
      <c r="G215" s="6">
        <f t="shared" si="194"/>
        <v>0</v>
      </c>
      <c r="H215" s="7">
        <v>0</v>
      </c>
      <c r="I215" s="7">
        <v>0</v>
      </c>
      <c r="J215" s="59"/>
      <c r="K215" s="55"/>
      <c r="L215" s="104"/>
      <c r="M215" s="104"/>
      <c r="N215" s="104"/>
      <c r="O215" s="104"/>
    </row>
    <row r="216" spans="1:15" ht="23.25" hidden="1" customHeight="1">
      <c r="A216" s="65"/>
      <c r="B216" s="156"/>
      <c r="C216" s="132"/>
      <c r="D216" s="62"/>
      <c r="E216" s="2" t="s">
        <v>23</v>
      </c>
      <c r="F216" s="6">
        <f t="shared" si="193"/>
        <v>0</v>
      </c>
      <c r="G216" s="6">
        <f t="shared" si="194"/>
        <v>0</v>
      </c>
      <c r="H216" s="7">
        <v>0</v>
      </c>
      <c r="I216" s="7">
        <v>0</v>
      </c>
      <c r="J216" s="131"/>
      <c r="K216" s="132"/>
      <c r="L216" s="130"/>
      <c r="M216" s="130"/>
      <c r="N216" s="130"/>
      <c r="O216" s="130"/>
    </row>
    <row r="217" spans="1:15" ht="13.5" customHeight="1">
      <c r="A217" s="108" t="s">
        <v>121</v>
      </c>
      <c r="B217" s="109"/>
      <c r="C217" s="60" t="s">
        <v>9</v>
      </c>
      <c r="D217" s="60" t="s">
        <v>9</v>
      </c>
      <c r="E217" s="32" t="s">
        <v>8</v>
      </c>
      <c r="F217" s="6">
        <f>F198</f>
        <v>25151.15</v>
      </c>
      <c r="G217" s="6">
        <f t="shared" ref="G217" si="195">G198</f>
        <v>25151.15</v>
      </c>
      <c r="H217" s="6">
        <f t="shared" ref="H217:I219" si="196">H198</f>
        <v>25151.15</v>
      </c>
      <c r="I217" s="6">
        <f t="shared" si="196"/>
        <v>25151.15</v>
      </c>
      <c r="J217" s="54" t="s">
        <v>9</v>
      </c>
      <c r="K217" s="60" t="s">
        <v>9</v>
      </c>
      <c r="L217" s="60" t="s">
        <v>9</v>
      </c>
      <c r="M217" s="60" t="s">
        <v>9</v>
      </c>
      <c r="N217" s="60" t="s">
        <v>9</v>
      </c>
      <c r="O217" s="60" t="s">
        <v>9</v>
      </c>
    </row>
    <row r="218" spans="1:15" ht="13.5" customHeight="1">
      <c r="A218" s="110"/>
      <c r="B218" s="111"/>
      <c r="C218" s="61"/>
      <c r="D218" s="61"/>
      <c r="E218" s="2" t="s">
        <v>20</v>
      </c>
      <c r="F218" s="6">
        <f>F199</f>
        <v>25151.15</v>
      </c>
      <c r="G218" s="6">
        <f>G199</f>
        <v>25151.15</v>
      </c>
      <c r="H218" s="6">
        <f t="shared" si="196"/>
        <v>25151.15</v>
      </c>
      <c r="I218" s="6">
        <f t="shared" si="196"/>
        <v>25151.15</v>
      </c>
      <c r="J218" s="55"/>
      <c r="K218" s="61"/>
      <c r="L218" s="61"/>
      <c r="M218" s="61"/>
      <c r="N218" s="61"/>
      <c r="O218" s="61"/>
    </row>
    <row r="219" spans="1:15" ht="13.5" customHeight="1">
      <c r="A219" s="110"/>
      <c r="B219" s="111"/>
      <c r="C219" s="61"/>
      <c r="D219" s="61"/>
      <c r="E219" s="2" t="s">
        <v>21</v>
      </c>
      <c r="F219" s="6">
        <f>F200</f>
        <v>0</v>
      </c>
      <c r="G219" s="6">
        <f>G200</f>
        <v>0</v>
      </c>
      <c r="H219" s="6">
        <f t="shared" si="196"/>
        <v>0</v>
      </c>
      <c r="I219" s="6">
        <f t="shared" si="196"/>
        <v>0</v>
      </c>
      <c r="J219" s="55"/>
      <c r="K219" s="61"/>
      <c r="L219" s="61"/>
      <c r="M219" s="61"/>
      <c r="N219" s="61"/>
      <c r="O219" s="61"/>
    </row>
    <row r="220" spans="1:15" ht="12.75" customHeight="1">
      <c r="A220" s="50" t="s">
        <v>122</v>
      </c>
      <c r="B220" s="50"/>
      <c r="C220" s="50"/>
      <c r="D220" s="50"/>
      <c r="E220" s="50"/>
      <c r="F220" s="50"/>
      <c r="G220" s="50"/>
      <c r="H220" s="50"/>
      <c r="I220" s="50"/>
      <c r="J220" s="50"/>
      <c r="K220" s="50"/>
      <c r="L220" s="50"/>
      <c r="M220" s="50"/>
      <c r="N220" s="50"/>
      <c r="O220" s="50"/>
    </row>
    <row r="221" spans="1:15" ht="14.25" customHeight="1">
      <c r="A221" s="50" t="s">
        <v>123</v>
      </c>
      <c r="B221" s="50"/>
      <c r="C221" s="50"/>
      <c r="D221" s="50"/>
      <c r="E221" s="50"/>
      <c r="F221" s="50"/>
      <c r="G221" s="50"/>
      <c r="H221" s="50"/>
      <c r="I221" s="50"/>
      <c r="J221" s="50"/>
      <c r="K221" s="50"/>
      <c r="L221" s="50"/>
      <c r="M221" s="50"/>
      <c r="N221" s="50"/>
      <c r="O221" s="50"/>
    </row>
    <row r="222" spans="1:15" ht="15" customHeight="1">
      <c r="A222" s="50" t="s">
        <v>124</v>
      </c>
      <c r="B222" s="50"/>
      <c r="C222" s="50"/>
      <c r="D222" s="50"/>
      <c r="E222" s="50"/>
      <c r="F222" s="50"/>
      <c r="G222" s="50"/>
      <c r="H222" s="50"/>
      <c r="I222" s="50"/>
      <c r="J222" s="50"/>
      <c r="K222" s="50"/>
      <c r="L222" s="50"/>
      <c r="M222" s="50"/>
      <c r="N222" s="50"/>
      <c r="O222" s="50"/>
    </row>
    <row r="223" spans="1:15" ht="2.25" hidden="1" customHeight="1"/>
    <row r="224" spans="1:15" ht="13.5" customHeight="1">
      <c r="A224" s="60">
        <v>1</v>
      </c>
      <c r="B224" s="58" t="s">
        <v>125</v>
      </c>
      <c r="C224" s="54" t="s">
        <v>9</v>
      </c>
      <c r="D224" s="54" t="s">
        <v>9</v>
      </c>
      <c r="E224" s="5" t="s">
        <v>19</v>
      </c>
      <c r="F224" s="6">
        <f>F227</f>
        <v>4734</v>
      </c>
      <c r="G224" s="6">
        <f t="shared" ref="G224" si="197">G227</f>
        <v>4734</v>
      </c>
      <c r="H224" s="6">
        <f t="shared" ref="H224:I226" si="198">H227</f>
        <v>4734</v>
      </c>
      <c r="I224" s="6">
        <f t="shared" si="198"/>
        <v>4734</v>
      </c>
      <c r="J224" s="60" t="s">
        <v>9</v>
      </c>
      <c r="K224" s="60" t="s">
        <v>9</v>
      </c>
      <c r="L224" s="60" t="s">
        <v>9</v>
      </c>
      <c r="M224" s="60" t="s">
        <v>9</v>
      </c>
      <c r="N224" s="60" t="s">
        <v>9</v>
      </c>
      <c r="O224" s="60" t="s">
        <v>9</v>
      </c>
    </row>
    <row r="225" spans="1:15" ht="13.5" customHeight="1">
      <c r="A225" s="61"/>
      <c r="B225" s="59"/>
      <c r="C225" s="55"/>
      <c r="D225" s="55"/>
      <c r="E225" s="2" t="s">
        <v>20</v>
      </c>
      <c r="F225" s="6">
        <f t="shared" ref="F225:G225" si="199">F228</f>
        <v>4734</v>
      </c>
      <c r="G225" s="6">
        <f t="shared" si="199"/>
        <v>4734</v>
      </c>
      <c r="H225" s="6">
        <f t="shared" si="198"/>
        <v>4734</v>
      </c>
      <c r="I225" s="6">
        <f t="shared" si="198"/>
        <v>4734</v>
      </c>
      <c r="J225" s="61"/>
      <c r="K225" s="61"/>
      <c r="L225" s="61"/>
      <c r="M225" s="61"/>
      <c r="N225" s="61"/>
      <c r="O225" s="61"/>
    </row>
    <row r="226" spans="1:15" ht="13.5" customHeight="1">
      <c r="A226" s="61"/>
      <c r="B226" s="59"/>
      <c r="C226" s="55"/>
      <c r="D226" s="55"/>
      <c r="E226" s="2" t="s">
        <v>21</v>
      </c>
      <c r="F226" s="6">
        <f t="shared" ref="F226:G226" si="200">F229</f>
        <v>0</v>
      </c>
      <c r="G226" s="6">
        <f t="shared" si="200"/>
        <v>0</v>
      </c>
      <c r="H226" s="6">
        <f t="shared" si="198"/>
        <v>0</v>
      </c>
      <c r="I226" s="6">
        <f t="shared" si="198"/>
        <v>0</v>
      </c>
      <c r="J226" s="61"/>
      <c r="K226" s="61"/>
      <c r="L226" s="61"/>
      <c r="M226" s="61"/>
      <c r="N226" s="61"/>
      <c r="O226" s="61"/>
    </row>
    <row r="227" spans="1:15" ht="11.5" customHeight="1">
      <c r="A227" s="60" t="s">
        <v>31</v>
      </c>
      <c r="B227" s="58" t="s">
        <v>126</v>
      </c>
      <c r="C227" s="54" t="s">
        <v>9</v>
      </c>
      <c r="D227" s="54" t="s">
        <v>9</v>
      </c>
      <c r="E227" s="10" t="s">
        <v>19</v>
      </c>
      <c r="F227" s="6">
        <f>F228+F229</f>
        <v>4734</v>
      </c>
      <c r="G227" s="6">
        <f t="shared" ref="G227:I227" si="201">G228+G229</f>
        <v>4734</v>
      </c>
      <c r="H227" s="6">
        <f t="shared" si="201"/>
        <v>4734</v>
      </c>
      <c r="I227" s="6">
        <f t="shared" si="201"/>
        <v>4734</v>
      </c>
      <c r="J227" s="60" t="s">
        <v>9</v>
      </c>
      <c r="K227" s="60" t="s">
        <v>9</v>
      </c>
      <c r="L227" s="60" t="s">
        <v>9</v>
      </c>
      <c r="M227" s="60" t="s">
        <v>9</v>
      </c>
      <c r="N227" s="60" t="s">
        <v>9</v>
      </c>
      <c r="O227" s="60" t="s">
        <v>9</v>
      </c>
    </row>
    <row r="228" spans="1:15" ht="13.5" customHeight="1">
      <c r="A228" s="61"/>
      <c r="B228" s="59"/>
      <c r="C228" s="55"/>
      <c r="D228" s="55"/>
      <c r="E228" s="2" t="s">
        <v>20</v>
      </c>
      <c r="F228" s="6">
        <f>F231+F236</f>
        <v>4734</v>
      </c>
      <c r="G228" s="6">
        <f t="shared" ref="G228:I228" si="202">G231+G236</f>
        <v>4734</v>
      </c>
      <c r="H228" s="6">
        <f t="shared" si="202"/>
        <v>4734</v>
      </c>
      <c r="I228" s="6">
        <f t="shared" si="202"/>
        <v>4734</v>
      </c>
      <c r="J228" s="61"/>
      <c r="K228" s="61"/>
      <c r="L228" s="61"/>
      <c r="M228" s="61"/>
      <c r="N228" s="61"/>
      <c r="O228" s="61"/>
    </row>
    <row r="229" spans="1:15" ht="13.5" customHeight="1">
      <c r="A229" s="61"/>
      <c r="B229" s="59"/>
      <c r="C229" s="55"/>
      <c r="D229" s="55"/>
      <c r="E229" s="2" t="s">
        <v>21</v>
      </c>
      <c r="F229" s="6">
        <f>F232+F237</f>
        <v>0</v>
      </c>
      <c r="G229" s="6">
        <f>G232+G237</f>
        <v>0</v>
      </c>
      <c r="H229" s="6">
        <f>H232+H237</f>
        <v>0</v>
      </c>
      <c r="I229" s="6">
        <f>I232+I237</f>
        <v>0</v>
      </c>
      <c r="J229" s="61"/>
      <c r="K229" s="61"/>
      <c r="L229" s="61"/>
      <c r="M229" s="61"/>
      <c r="N229" s="61"/>
      <c r="O229" s="61"/>
    </row>
    <row r="230" spans="1:15" ht="11.25" hidden="1" customHeight="1">
      <c r="A230" s="63" t="s">
        <v>34</v>
      </c>
      <c r="B230" s="101" t="s">
        <v>220</v>
      </c>
      <c r="C230" s="54" t="s">
        <v>141</v>
      </c>
      <c r="D230" s="56" t="s">
        <v>158</v>
      </c>
      <c r="E230" s="5" t="s">
        <v>19</v>
      </c>
      <c r="F230" s="6">
        <f>F231+F232+F233+F234</f>
        <v>0</v>
      </c>
      <c r="G230" s="6">
        <f t="shared" ref="G230" si="203">G231+G232+G233+G234</f>
        <v>0</v>
      </c>
      <c r="H230" s="7">
        <f>H231+H232+H233+H234</f>
        <v>0</v>
      </c>
      <c r="I230" s="7">
        <f>I231+I232+I233+I234</f>
        <v>0</v>
      </c>
      <c r="J230" s="58" t="s">
        <v>221</v>
      </c>
      <c r="K230" s="54" t="s">
        <v>40</v>
      </c>
      <c r="L230" s="103">
        <f>N230</f>
        <v>0</v>
      </c>
      <c r="M230" s="103">
        <f>O230</f>
        <v>0</v>
      </c>
      <c r="N230" s="103">
        <v>0</v>
      </c>
      <c r="O230" s="103">
        <v>0</v>
      </c>
    </row>
    <row r="231" spans="1:15" ht="11.25" hidden="1" customHeight="1">
      <c r="A231" s="64"/>
      <c r="B231" s="102"/>
      <c r="C231" s="55"/>
      <c r="D231" s="57"/>
      <c r="E231" s="2" t="s">
        <v>20</v>
      </c>
      <c r="F231" s="6">
        <f>H231</f>
        <v>0</v>
      </c>
      <c r="G231" s="6">
        <f>I231</f>
        <v>0</v>
      </c>
      <c r="H231" s="7">
        <v>0</v>
      </c>
      <c r="I231" s="7">
        <v>0</v>
      </c>
      <c r="J231" s="59"/>
      <c r="K231" s="55"/>
      <c r="L231" s="104"/>
      <c r="M231" s="104"/>
      <c r="N231" s="104"/>
      <c r="O231" s="104"/>
    </row>
    <row r="232" spans="1:15" ht="11.25" hidden="1" customHeight="1">
      <c r="A232" s="64"/>
      <c r="B232" s="102"/>
      <c r="C232" s="55"/>
      <c r="D232" s="57"/>
      <c r="E232" s="2" t="s">
        <v>21</v>
      </c>
      <c r="F232" s="6">
        <f t="shared" ref="F232:F234" si="204">H232</f>
        <v>0</v>
      </c>
      <c r="G232" s="6">
        <f t="shared" ref="G232:G234" si="205">I232</f>
        <v>0</v>
      </c>
      <c r="H232" s="7">
        <v>0</v>
      </c>
      <c r="I232" s="7">
        <v>0</v>
      </c>
      <c r="J232" s="59"/>
      <c r="K232" s="55"/>
      <c r="L232" s="104"/>
      <c r="M232" s="104"/>
      <c r="N232" s="104"/>
      <c r="O232" s="104"/>
    </row>
    <row r="233" spans="1:15" ht="11.25" hidden="1" customHeight="1">
      <c r="A233" s="64"/>
      <c r="B233" s="102"/>
      <c r="C233" s="55"/>
      <c r="D233" s="57"/>
      <c r="E233" s="2" t="s">
        <v>22</v>
      </c>
      <c r="F233" s="6">
        <f t="shared" si="204"/>
        <v>0</v>
      </c>
      <c r="G233" s="6">
        <f t="shared" si="205"/>
        <v>0</v>
      </c>
      <c r="H233" s="7">
        <v>0</v>
      </c>
      <c r="I233" s="7">
        <v>0</v>
      </c>
      <c r="J233" s="59"/>
      <c r="K233" s="55"/>
      <c r="L233" s="104"/>
      <c r="M233" s="104"/>
      <c r="N233" s="104"/>
      <c r="O233" s="104"/>
    </row>
    <row r="234" spans="1:15" ht="11.25" hidden="1" customHeight="1">
      <c r="A234" s="65"/>
      <c r="B234" s="156"/>
      <c r="C234" s="132"/>
      <c r="D234" s="62"/>
      <c r="E234" s="2" t="s">
        <v>23</v>
      </c>
      <c r="F234" s="6">
        <f t="shared" si="204"/>
        <v>0</v>
      </c>
      <c r="G234" s="6">
        <f t="shared" si="205"/>
        <v>0</v>
      </c>
      <c r="H234" s="7">
        <v>0</v>
      </c>
      <c r="I234" s="7">
        <v>0</v>
      </c>
      <c r="J234" s="131"/>
      <c r="K234" s="132"/>
      <c r="L234" s="130"/>
      <c r="M234" s="130"/>
      <c r="N234" s="130"/>
      <c r="O234" s="130"/>
    </row>
    <row r="235" spans="1:15" ht="20.5" customHeight="1">
      <c r="A235" s="63" t="s">
        <v>35</v>
      </c>
      <c r="B235" s="101" t="s">
        <v>229</v>
      </c>
      <c r="C235" s="54" t="s">
        <v>141</v>
      </c>
      <c r="D235" s="56" t="s">
        <v>159</v>
      </c>
      <c r="E235" s="5" t="s">
        <v>19</v>
      </c>
      <c r="F235" s="6">
        <f>F236+F237</f>
        <v>4734</v>
      </c>
      <c r="G235" s="6">
        <f t="shared" ref="G235" si="206">G236+G237</f>
        <v>4734</v>
      </c>
      <c r="H235" s="6">
        <f t="shared" ref="H235" si="207">H236+H237</f>
        <v>4734</v>
      </c>
      <c r="I235" s="6">
        <f t="shared" ref="I235" si="208">I236+I237</f>
        <v>4734</v>
      </c>
      <c r="J235" s="58" t="s">
        <v>127</v>
      </c>
      <c r="K235" s="54" t="s">
        <v>41</v>
      </c>
      <c r="L235" s="103">
        <f>(N235)/1</f>
        <v>0.5</v>
      </c>
      <c r="M235" s="103">
        <f>(O235)/1</f>
        <v>0.5</v>
      </c>
      <c r="N235" s="103">
        <v>0.5</v>
      </c>
      <c r="O235" s="103">
        <v>0.5</v>
      </c>
    </row>
    <row r="236" spans="1:15" ht="19.5" customHeight="1">
      <c r="A236" s="64"/>
      <c r="B236" s="102"/>
      <c r="C236" s="55"/>
      <c r="D236" s="57"/>
      <c r="E236" s="2" t="s">
        <v>20</v>
      </c>
      <c r="F236" s="6">
        <f>H236</f>
        <v>4734</v>
      </c>
      <c r="G236" s="6">
        <f>I236</f>
        <v>4734</v>
      </c>
      <c r="H236" s="7">
        <v>4734</v>
      </c>
      <c r="I236" s="7">
        <v>4734</v>
      </c>
      <c r="J236" s="59"/>
      <c r="K236" s="55"/>
      <c r="L236" s="104"/>
      <c r="M236" s="104"/>
      <c r="N236" s="104"/>
      <c r="O236" s="104"/>
    </row>
    <row r="237" spans="1:15" ht="15.5" customHeight="1">
      <c r="A237" s="64"/>
      <c r="B237" s="102"/>
      <c r="C237" s="55"/>
      <c r="D237" s="57"/>
      <c r="E237" s="2" t="s">
        <v>21</v>
      </c>
      <c r="F237" s="6">
        <f t="shared" ref="F237" si="209">H237</f>
        <v>0</v>
      </c>
      <c r="G237" s="6">
        <f t="shared" ref="G237" si="210">I237</f>
        <v>0</v>
      </c>
      <c r="H237" s="7">
        <v>0</v>
      </c>
      <c r="I237" s="7">
        <v>0</v>
      </c>
      <c r="J237" s="59"/>
      <c r="K237" s="55"/>
      <c r="L237" s="104"/>
      <c r="M237" s="104"/>
      <c r="N237" s="104"/>
      <c r="O237" s="104"/>
    </row>
    <row r="238" spans="1:15" ht="12" customHeight="1">
      <c r="A238" s="108" t="s">
        <v>128</v>
      </c>
      <c r="B238" s="109"/>
      <c r="C238" s="60" t="s">
        <v>9</v>
      </c>
      <c r="D238" s="60" t="s">
        <v>9</v>
      </c>
      <c r="E238" s="8" t="s">
        <v>8</v>
      </c>
      <c r="F238" s="6">
        <f>F224</f>
        <v>4734</v>
      </c>
      <c r="G238" s="6">
        <f t="shared" ref="G238" si="211">G224</f>
        <v>4734</v>
      </c>
      <c r="H238" s="6">
        <f t="shared" ref="H238:I240" si="212">H224</f>
        <v>4734</v>
      </c>
      <c r="I238" s="6">
        <f t="shared" si="212"/>
        <v>4734</v>
      </c>
      <c r="J238" s="54" t="s">
        <v>9</v>
      </c>
      <c r="K238" s="60" t="s">
        <v>9</v>
      </c>
      <c r="L238" s="60" t="s">
        <v>9</v>
      </c>
      <c r="M238" s="60" t="s">
        <v>9</v>
      </c>
      <c r="N238" s="60" t="s">
        <v>9</v>
      </c>
      <c r="O238" s="60" t="s">
        <v>9</v>
      </c>
    </row>
    <row r="239" spans="1:15" ht="12" customHeight="1">
      <c r="A239" s="110"/>
      <c r="B239" s="111"/>
      <c r="C239" s="61"/>
      <c r="D239" s="61"/>
      <c r="E239" s="2" t="s">
        <v>20</v>
      </c>
      <c r="F239" s="6">
        <f t="shared" ref="F239:G239" si="213">F225</f>
        <v>4734</v>
      </c>
      <c r="G239" s="6">
        <f t="shared" si="213"/>
        <v>4734</v>
      </c>
      <c r="H239" s="6">
        <f t="shared" si="212"/>
        <v>4734</v>
      </c>
      <c r="I239" s="6">
        <f t="shared" si="212"/>
        <v>4734</v>
      </c>
      <c r="J239" s="55"/>
      <c r="K239" s="61"/>
      <c r="L239" s="61"/>
      <c r="M239" s="61"/>
      <c r="N239" s="61"/>
      <c r="O239" s="61"/>
    </row>
    <row r="240" spans="1:15" ht="12" customHeight="1">
      <c r="A240" s="110"/>
      <c r="B240" s="111"/>
      <c r="C240" s="61"/>
      <c r="D240" s="61"/>
      <c r="E240" s="2" t="s">
        <v>21</v>
      </c>
      <c r="F240" s="6">
        <f t="shared" ref="F240:G240" si="214">F226</f>
        <v>0</v>
      </c>
      <c r="G240" s="6">
        <f t="shared" si="214"/>
        <v>0</v>
      </c>
      <c r="H240" s="6">
        <f t="shared" si="212"/>
        <v>0</v>
      </c>
      <c r="I240" s="6">
        <f t="shared" si="212"/>
        <v>0</v>
      </c>
      <c r="J240" s="55"/>
      <c r="K240" s="61"/>
      <c r="L240" s="61"/>
      <c r="M240" s="61"/>
      <c r="N240" s="61"/>
      <c r="O240" s="61"/>
    </row>
    <row r="241" spans="1:15" ht="15" customHeight="1">
      <c r="A241" s="50" t="s">
        <v>129</v>
      </c>
      <c r="B241" s="50"/>
      <c r="C241" s="50"/>
      <c r="D241" s="50"/>
      <c r="E241" s="50"/>
      <c r="F241" s="50"/>
      <c r="G241" s="50"/>
      <c r="H241" s="50"/>
      <c r="I241" s="50"/>
      <c r="J241" s="50"/>
      <c r="K241" s="50"/>
      <c r="L241" s="50"/>
      <c r="M241" s="50"/>
      <c r="N241" s="50"/>
      <c r="O241" s="50"/>
    </row>
    <row r="242" spans="1:15" ht="14.25" customHeight="1">
      <c r="A242" s="51" t="s">
        <v>130</v>
      </c>
      <c r="B242" s="52"/>
      <c r="C242" s="52"/>
      <c r="D242" s="52"/>
      <c r="E242" s="52"/>
      <c r="F242" s="52"/>
      <c r="G242" s="52"/>
      <c r="H242" s="52"/>
      <c r="I242" s="52"/>
      <c r="J242" s="52"/>
      <c r="K242" s="52"/>
      <c r="L242" s="52"/>
      <c r="M242" s="52"/>
      <c r="N242" s="52"/>
      <c r="O242" s="53"/>
    </row>
    <row r="243" spans="1:15" ht="14.25" customHeight="1">
      <c r="A243" s="50" t="s">
        <v>131</v>
      </c>
      <c r="B243" s="50"/>
      <c r="C243" s="50"/>
      <c r="D243" s="50"/>
      <c r="E243" s="50"/>
      <c r="F243" s="50"/>
      <c r="G243" s="50"/>
      <c r="H243" s="50"/>
      <c r="I243" s="50"/>
      <c r="J243" s="50"/>
      <c r="K243" s="50"/>
      <c r="L243" s="50"/>
      <c r="M243" s="50"/>
      <c r="N243" s="50"/>
      <c r="O243" s="50"/>
    </row>
    <row r="244" spans="1:15" ht="2.25" hidden="1" customHeight="1"/>
    <row r="245" spans="1:15" ht="33.75" customHeight="1">
      <c r="A245" s="63" t="s">
        <v>223</v>
      </c>
      <c r="B245" s="176" t="s">
        <v>222</v>
      </c>
      <c r="C245" s="117" t="s">
        <v>9</v>
      </c>
      <c r="D245" s="177" t="s">
        <v>9</v>
      </c>
      <c r="E245" s="46" t="s">
        <v>8</v>
      </c>
      <c r="F245" s="38">
        <f t="shared" ref="F245:I247" si="215">F248</f>
        <v>1160841.94</v>
      </c>
      <c r="G245" s="38">
        <f t="shared" si="215"/>
        <v>1160841.94</v>
      </c>
      <c r="H245" s="38">
        <f t="shared" si="215"/>
        <v>1160841.94</v>
      </c>
      <c r="I245" s="38">
        <f t="shared" si="215"/>
        <v>1160841.94</v>
      </c>
      <c r="J245" s="54" t="s">
        <v>9</v>
      </c>
      <c r="K245" s="54" t="s">
        <v>9</v>
      </c>
      <c r="L245" s="54" t="s">
        <v>9</v>
      </c>
      <c r="M245" s="54" t="s">
        <v>9</v>
      </c>
      <c r="N245" s="54" t="s">
        <v>9</v>
      </c>
      <c r="O245" s="54" t="s">
        <v>9</v>
      </c>
    </row>
    <row r="246" spans="1:15" ht="33.75" customHeight="1">
      <c r="A246" s="64"/>
      <c r="B246" s="176"/>
      <c r="C246" s="117"/>
      <c r="D246" s="177"/>
      <c r="E246" s="37" t="s">
        <v>20</v>
      </c>
      <c r="F246" s="38">
        <f t="shared" si="215"/>
        <v>262605.94</v>
      </c>
      <c r="G246" s="38">
        <f t="shared" si="215"/>
        <v>262605.94</v>
      </c>
      <c r="H246" s="38">
        <f t="shared" si="215"/>
        <v>262605.94</v>
      </c>
      <c r="I246" s="38">
        <f t="shared" si="215"/>
        <v>262605.94</v>
      </c>
      <c r="J246" s="55"/>
      <c r="K246" s="55"/>
      <c r="L246" s="55"/>
      <c r="M246" s="55"/>
      <c r="N246" s="55"/>
      <c r="O246" s="55"/>
    </row>
    <row r="247" spans="1:15" ht="33.75" customHeight="1">
      <c r="A247" s="64"/>
      <c r="B247" s="176"/>
      <c r="C247" s="117"/>
      <c r="D247" s="177"/>
      <c r="E247" s="37" t="s">
        <v>21</v>
      </c>
      <c r="F247" s="38">
        <f t="shared" si="215"/>
        <v>898236</v>
      </c>
      <c r="G247" s="38">
        <f t="shared" si="215"/>
        <v>898236</v>
      </c>
      <c r="H247" s="38">
        <f t="shared" si="215"/>
        <v>898236</v>
      </c>
      <c r="I247" s="38">
        <f t="shared" si="215"/>
        <v>898236</v>
      </c>
      <c r="J247" s="55"/>
      <c r="K247" s="55"/>
      <c r="L247" s="55"/>
      <c r="M247" s="55"/>
      <c r="N247" s="55"/>
      <c r="O247" s="55"/>
    </row>
    <row r="248" spans="1:15" ht="12.75" customHeight="1">
      <c r="A248" s="60" t="s">
        <v>31</v>
      </c>
      <c r="B248" s="58" t="s">
        <v>132</v>
      </c>
      <c r="C248" s="141" t="s">
        <v>9</v>
      </c>
      <c r="D248" s="141" t="s">
        <v>9</v>
      </c>
      <c r="E248" s="9" t="s">
        <v>19</v>
      </c>
      <c r="F248" s="6">
        <f>F249+F250</f>
        <v>1160841.94</v>
      </c>
      <c r="G248" s="6">
        <f t="shared" ref="G248:I248" si="216">G249+G250</f>
        <v>1160841.94</v>
      </c>
      <c r="H248" s="6">
        <f t="shared" si="216"/>
        <v>1160841.94</v>
      </c>
      <c r="I248" s="6">
        <f t="shared" si="216"/>
        <v>1160841.94</v>
      </c>
      <c r="J248" s="60" t="s">
        <v>9</v>
      </c>
      <c r="K248" s="60" t="s">
        <v>9</v>
      </c>
      <c r="L248" s="60" t="s">
        <v>9</v>
      </c>
      <c r="M248" s="60" t="s">
        <v>9</v>
      </c>
      <c r="N248" s="60" t="s">
        <v>9</v>
      </c>
      <c r="O248" s="60" t="s">
        <v>9</v>
      </c>
    </row>
    <row r="249" spans="1:15" ht="13">
      <c r="A249" s="61"/>
      <c r="B249" s="59"/>
      <c r="C249" s="141"/>
      <c r="D249" s="141"/>
      <c r="E249" s="2" t="s">
        <v>20</v>
      </c>
      <c r="F249" s="6">
        <f t="shared" ref="F249:I250" si="217">F252+F255+F258+F261</f>
        <v>262605.94</v>
      </c>
      <c r="G249" s="6">
        <f t="shared" si="217"/>
        <v>262605.94</v>
      </c>
      <c r="H249" s="6">
        <f t="shared" si="217"/>
        <v>262605.94</v>
      </c>
      <c r="I249" s="6">
        <f t="shared" si="217"/>
        <v>262605.94</v>
      </c>
      <c r="J249" s="61"/>
      <c r="K249" s="61"/>
      <c r="L249" s="61"/>
      <c r="M249" s="61"/>
      <c r="N249" s="61"/>
      <c r="O249" s="61"/>
    </row>
    <row r="250" spans="1:15" ht="13.5" customHeight="1">
      <c r="A250" s="61"/>
      <c r="B250" s="59"/>
      <c r="C250" s="141"/>
      <c r="D250" s="141"/>
      <c r="E250" s="2" t="s">
        <v>21</v>
      </c>
      <c r="F250" s="6">
        <f t="shared" si="217"/>
        <v>898236</v>
      </c>
      <c r="G250" s="6">
        <f t="shared" si="217"/>
        <v>898236</v>
      </c>
      <c r="H250" s="6">
        <f t="shared" si="217"/>
        <v>898236</v>
      </c>
      <c r="I250" s="6">
        <f t="shared" si="217"/>
        <v>898236</v>
      </c>
      <c r="J250" s="61"/>
      <c r="K250" s="61"/>
      <c r="L250" s="61"/>
      <c r="M250" s="61"/>
      <c r="N250" s="61"/>
      <c r="O250" s="61"/>
    </row>
    <row r="251" spans="1:15" ht="35.25" customHeight="1">
      <c r="A251" s="63" t="s">
        <v>34</v>
      </c>
      <c r="B251" s="101" t="s">
        <v>133</v>
      </c>
      <c r="C251" s="54" t="s">
        <v>141</v>
      </c>
      <c r="D251" s="154" t="s">
        <v>160</v>
      </c>
      <c r="E251" s="45" t="s">
        <v>19</v>
      </c>
      <c r="F251" s="38">
        <f>F252+F253</f>
        <v>125597.68</v>
      </c>
      <c r="G251" s="38">
        <f t="shared" ref="G251" si="218">G252+G253</f>
        <v>125597.68</v>
      </c>
      <c r="H251" s="38">
        <f t="shared" ref="H251" si="219">H252+H253</f>
        <v>125597.68</v>
      </c>
      <c r="I251" s="38">
        <f t="shared" ref="I251" si="220">I252+I253</f>
        <v>125597.68</v>
      </c>
      <c r="J251" s="58" t="s">
        <v>136</v>
      </c>
      <c r="K251" s="60" t="s">
        <v>40</v>
      </c>
      <c r="L251" s="105">
        <f>N251</f>
        <v>2</v>
      </c>
      <c r="M251" s="105">
        <f>O251</f>
        <v>11</v>
      </c>
      <c r="N251" s="105">
        <v>2</v>
      </c>
      <c r="O251" s="105">
        <v>11</v>
      </c>
    </row>
    <row r="252" spans="1:15" ht="35.25" customHeight="1">
      <c r="A252" s="64"/>
      <c r="B252" s="102"/>
      <c r="C252" s="55"/>
      <c r="D252" s="155"/>
      <c r="E252" s="37" t="s">
        <v>20</v>
      </c>
      <c r="F252" s="38">
        <f>H252</f>
        <v>125597.68</v>
      </c>
      <c r="G252" s="38">
        <f>I252</f>
        <v>125597.68</v>
      </c>
      <c r="H252" s="39">
        <v>125597.68</v>
      </c>
      <c r="I252" s="39">
        <v>125597.68</v>
      </c>
      <c r="J252" s="59"/>
      <c r="K252" s="61"/>
      <c r="L252" s="106"/>
      <c r="M252" s="106"/>
      <c r="N252" s="106"/>
      <c r="O252" s="106"/>
    </row>
    <row r="253" spans="1:15" ht="35.25" customHeight="1">
      <c r="A253" s="64"/>
      <c r="B253" s="102"/>
      <c r="C253" s="55"/>
      <c r="D253" s="155"/>
      <c r="E253" s="37" t="s">
        <v>21</v>
      </c>
      <c r="F253" s="38">
        <f t="shared" ref="F253" si="221">H253</f>
        <v>0</v>
      </c>
      <c r="G253" s="38">
        <f t="shared" ref="G253" si="222">I253</f>
        <v>0</v>
      </c>
      <c r="H253" s="39">
        <v>0</v>
      </c>
      <c r="I253" s="39">
        <v>0</v>
      </c>
      <c r="J253" s="59"/>
      <c r="K253" s="61"/>
      <c r="L253" s="106"/>
      <c r="M253" s="106"/>
      <c r="N253" s="106"/>
      <c r="O253" s="106"/>
    </row>
    <row r="254" spans="1:15" ht="21" customHeight="1">
      <c r="A254" s="63" t="s">
        <v>35</v>
      </c>
      <c r="B254" s="152" t="s">
        <v>134</v>
      </c>
      <c r="C254" s="54" t="s">
        <v>141</v>
      </c>
      <c r="D254" s="154" t="s">
        <v>161</v>
      </c>
      <c r="E254" s="45" t="s">
        <v>19</v>
      </c>
      <c r="F254" s="6">
        <f>F255+F256</f>
        <v>72608.259999999995</v>
      </c>
      <c r="G254" s="6">
        <f t="shared" ref="G254" si="223">G255+G256</f>
        <v>72608.259999999995</v>
      </c>
      <c r="H254" s="6">
        <f t="shared" ref="H254" si="224">H255+H256</f>
        <v>72608.259999999995</v>
      </c>
      <c r="I254" s="6">
        <f t="shared" ref="I254" si="225">I255+I256</f>
        <v>72608.259999999995</v>
      </c>
      <c r="J254" s="58" t="s">
        <v>137</v>
      </c>
      <c r="K254" s="60" t="s">
        <v>40</v>
      </c>
      <c r="L254" s="105">
        <f>N254</f>
        <v>3</v>
      </c>
      <c r="M254" s="105">
        <f>O254</f>
        <v>20</v>
      </c>
      <c r="N254" s="105">
        <v>3</v>
      </c>
      <c r="O254" s="105">
        <v>20</v>
      </c>
    </row>
    <row r="255" spans="1:15" ht="21" customHeight="1">
      <c r="A255" s="64"/>
      <c r="B255" s="153"/>
      <c r="C255" s="55"/>
      <c r="D255" s="155"/>
      <c r="E255" s="37" t="s">
        <v>20</v>
      </c>
      <c r="F255" s="38">
        <f>H255</f>
        <v>72608.259999999995</v>
      </c>
      <c r="G255" s="38">
        <f>I255</f>
        <v>72608.259999999995</v>
      </c>
      <c r="H255" s="39">
        <v>72608.259999999995</v>
      </c>
      <c r="I255" s="39">
        <v>72608.259999999995</v>
      </c>
      <c r="J255" s="59"/>
      <c r="K255" s="61"/>
      <c r="L255" s="106"/>
      <c r="M255" s="106"/>
      <c r="N255" s="106"/>
      <c r="O255" s="106"/>
    </row>
    <row r="256" spans="1:15" ht="21" customHeight="1">
      <c r="A256" s="64"/>
      <c r="B256" s="153"/>
      <c r="C256" s="55"/>
      <c r="D256" s="155"/>
      <c r="E256" s="37" t="s">
        <v>21</v>
      </c>
      <c r="F256" s="38">
        <f t="shared" ref="F256" si="226">H256</f>
        <v>0</v>
      </c>
      <c r="G256" s="38">
        <f t="shared" ref="G256" si="227">I256</f>
        <v>0</v>
      </c>
      <c r="H256" s="39">
        <v>0</v>
      </c>
      <c r="I256" s="39">
        <v>0</v>
      </c>
      <c r="J256" s="59"/>
      <c r="K256" s="61"/>
      <c r="L256" s="106"/>
      <c r="M256" s="106"/>
      <c r="N256" s="106"/>
      <c r="O256" s="106"/>
    </row>
    <row r="257" spans="1:15" ht="18.75" customHeight="1">
      <c r="A257" s="63" t="s">
        <v>36</v>
      </c>
      <c r="B257" s="152" t="s">
        <v>135</v>
      </c>
      <c r="C257" s="54" t="s">
        <v>141</v>
      </c>
      <c r="D257" s="154" t="s">
        <v>162</v>
      </c>
      <c r="E257" s="5" t="s">
        <v>19</v>
      </c>
      <c r="F257" s="6">
        <f>F258+F259</f>
        <v>64400</v>
      </c>
      <c r="G257" s="6">
        <f t="shared" ref="G257" si="228">G258+G259</f>
        <v>64400</v>
      </c>
      <c r="H257" s="6">
        <f t="shared" ref="H257" si="229">H258+H259</f>
        <v>64400</v>
      </c>
      <c r="I257" s="6">
        <f t="shared" ref="I257" si="230">I258+I259</f>
        <v>64400</v>
      </c>
      <c r="J257" s="58" t="s">
        <v>138</v>
      </c>
      <c r="K257" s="60" t="s">
        <v>40</v>
      </c>
      <c r="L257" s="105">
        <f>N257</f>
        <v>10</v>
      </c>
      <c r="M257" s="105">
        <f>O257</f>
        <v>35</v>
      </c>
      <c r="N257" s="105">
        <v>10</v>
      </c>
      <c r="O257" s="105">
        <v>35</v>
      </c>
    </row>
    <row r="258" spans="1:15" ht="18.75" customHeight="1">
      <c r="A258" s="64"/>
      <c r="B258" s="153"/>
      <c r="C258" s="55"/>
      <c r="D258" s="155"/>
      <c r="E258" s="2" t="s">
        <v>20</v>
      </c>
      <c r="F258" s="6">
        <f>H258</f>
        <v>64400</v>
      </c>
      <c r="G258" s="6">
        <f>I258</f>
        <v>64400</v>
      </c>
      <c r="H258" s="7">
        <v>64400</v>
      </c>
      <c r="I258" s="7">
        <v>64400</v>
      </c>
      <c r="J258" s="59"/>
      <c r="K258" s="61"/>
      <c r="L258" s="106"/>
      <c r="M258" s="106"/>
      <c r="N258" s="106"/>
      <c r="O258" s="106"/>
    </row>
    <row r="259" spans="1:15" ht="18.75" customHeight="1">
      <c r="A259" s="64"/>
      <c r="B259" s="153"/>
      <c r="C259" s="55"/>
      <c r="D259" s="155"/>
      <c r="E259" s="2" t="s">
        <v>21</v>
      </c>
      <c r="F259" s="6">
        <f t="shared" ref="F259" si="231">H259</f>
        <v>0</v>
      </c>
      <c r="G259" s="6">
        <f t="shared" ref="G259" si="232">I259</f>
        <v>0</v>
      </c>
      <c r="H259" s="7">
        <v>0</v>
      </c>
      <c r="I259" s="7">
        <v>0</v>
      </c>
      <c r="J259" s="59"/>
      <c r="K259" s="61"/>
      <c r="L259" s="106"/>
      <c r="M259" s="106"/>
      <c r="N259" s="106"/>
      <c r="O259" s="106"/>
    </row>
    <row r="260" spans="1:15" ht="18" customHeight="1">
      <c r="A260" s="63" t="s">
        <v>51</v>
      </c>
      <c r="B260" s="152" t="s">
        <v>224</v>
      </c>
      <c r="C260" s="54" t="s">
        <v>141</v>
      </c>
      <c r="D260" s="154" t="s">
        <v>162</v>
      </c>
      <c r="E260" s="5" t="s">
        <v>19</v>
      </c>
      <c r="F260" s="6">
        <f>F261+F262</f>
        <v>898236</v>
      </c>
      <c r="G260" s="6">
        <f t="shared" ref="G260" si="233">G261+G262</f>
        <v>898236</v>
      </c>
      <c r="H260" s="6">
        <f t="shared" ref="H260" si="234">H261+H262</f>
        <v>898236</v>
      </c>
      <c r="I260" s="6">
        <f t="shared" ref="I260" si="235">I261+I262</f>
        <v>898236</v>
      </c>
      <c r="J260" s="58" t="s">
        <v>228</v>
      </c>
      <c r="K260" s="60" t="s">
        <v>41</v>
      </c>
      <c r="L260" s="73">
        <f>N260/1</f>
        <v>100</v>
      </c>
      <c r="M260" s="73">
        <f>O260/1</f>
        <v>100</v>
      </c>
      <c r="N260" s="73">
        <v>100</v>
      </c>
      <c r="O260" s="73">
        <v>100</v>
      </c>
    </row>
    <row r="261" spans="1:15" ht="18" customHeight="1">
      <c r="A261" s="64"/>
      <c r="B261" s="153"/>
      <c r="C261" s="55"/>
      <c r="D261" s="155"/>
      <c r="E261" s="2" t="s">
        <v>20</v>
      </c>
      <c r="F261" s="6">
        <f>H261</f>
        <v>0</v>
      </c>
      <c r="G261" s="6">
        <f>I261</f>
        <v>0</v>
      </c>
      <c r="H261" s="7">
        <v>0</v>
      </c>
      <c r="I261" s="7">
        <v>0</v>
      </c>
      <c r="J261" s="59"/>
      <c r="K261" s="61"/>
      <c r="L261" s="74"/>
      <c r="M261" s="74"/>
      <c r="N261" s="74"/>
      <c r="O261" s="74"/>
    </row>
    <row r="262" spans="1:15" ht="18" customHeight="1">
      <c r="A262" s="64"/>
      <c r="B262" s="153"/>
      <c r="C262" s="55"/>
      <c r="D262" s="155"/>
      <c r="E262" s="2" t="s">
        <v>21</v>
      </c>
      <c r="F262" s="6">
        <f t="shared" ref="F262" si="236">H262</f>
        <v>898236</v>
      </c>
      <c r="G262" s="6">
        <f t="shared" ref="G262" si="237">I262</f>
        <v>898236</v>
      </c>
      <c r="H262" s="7">
        <v>898236</v>
      </c>
      <c r="I262" s="7">
        <v>898236</v>
      </c>
      <c r="J262" s="59"/>
      <c r="K262" s="61"/>
      <c r="L262" s="74"/>
      <c r="M262" s="74"/>
      <c r="N262" s="74"/>
      <c r="O262" s="74"/>
    </row>
    <row r="263" spans="1:15" ht="12" customHeight="1">
      <c r="A263" s="108" t="s">
        <v>139</v>
      </c>
      <c r="B263" s="109"/>
      <c r="C263" s="60" t="s">
        <v>9</v>
      </c>
      <c r="D263" s="60" t="s">
        <v>9</v>
      </c>
      <c r="E263" s="8" t="s">
        <v>8</v>
      </c>
      <c r="F263" s="6">
        <f>F245</f>
        <v>1160841.94</v>
      </c>
      <c r="G263" s="6">
        <f>G245</f>
        <v>1160841.94</v>
      </c>
      <c r="H263" s="6">
        <f>H245</f>
        <v>1160841.94</v>
      </c>
      <c r="I263" s="6">
        <f>I245</f>
        <v>1160841.94</v>
      </c>
      <c r="J263" s="54" t="s">
        <v>9</v>
      </c>
      <c r="K263" s="60" t="s">
        <v>9</v>
      </c>
      <c r="L263" s="60" t="s">
        <v>9</v>
      </c>
      <c r="M263" s="60" t="s">
        <v>9</v>
      </c>
      <c r="N263" s="60" t="s">
        <v>9</v>
      </c>
      <c r="O263" s="60" t="s">
        <v>9</v>
      </c>
    </row>
    <row r="264" spans="1:15" ht="14.25" customHeight="1">
      <c r="A264" s="110"/>
      <c r="B264" s="111"/>
      <c r="C264" s="61"/>
      <c r="D264" s="61"/>
      <c r="E264" s="2" t="s">
        <v>20</v>
      </c>
      <c r="F264" s="6">
        <f t="shared" ref="F264:H265" si="238">F246</f>
        <v>262605.94</v>
      </c>
      <c r="G264" s="6">
        <f t="shared" si="238"/>
        <v>262605.94</v>
      </c>
      <c r="H264" s="6">
        <f t="shared" si="238"/>
        <v>262605.94</v>
      </c>
      <c r="I264" s="6">
        <f t="shared" ref="I264" si="239">I246</f>
        <v>262605.94</v>
      </c>
      <c r="J264" s="55"/>
      <c r="K264" s="61"/>
      <c r="L264" s="61"/>
      <c r="M264" s="61"/>
      <c r="N264" s="61"/>
      <c r="O264" s="61"/>
    </row>
    <row r="265" spans="1:15" ht="13">
      <c r="A265" s="110"/>
      <c r="B265" s="111"/>
      <c r="C265" s="61"/>
      <c r="D265" s="61"/>
      <c r="E265" s="2" t="s">
        <v>21</v>
      </c>
      <c r="F265" s="6">
        <f t="shared" si="238"/>
        <v>898236</v>
      </c>
      <c r="G265" s="6">
        <f t="shared" si="238"/>
        <v>898236</v>
      </c>
      <c r="H265" s="6">
        <f t="shared" si="238"/>
        <v>898236</v>
      </c>
      <c r="I265" s="6">
        <f t="shared" ref="I265" si="240">I247</f>
        <v>898236</v>
      </c>
      <c r="J265" s="55"/>
      <c r="K265" s="61"/>
      <c r="L265" s="61"/>
      <c r="M265" s="61"/>
      <c r="N265" s="61"/>
      <c r="O265" s="61"/>
    </row>
    <row r="266" spans="1:15" ht="15" customHeight="1">
      <c r="A266" s="172" t="s">
        <v>11</v>
      </c>
      <c r="B266" s="173"/>
      <c r="C266" s="117" t="s">
        <v>9</v>
      </c>
      <c r="D266" s="117" t="s">
        <v>9</v>
      </c>
      <c r="E266" s="31" t="s">
        <v>8</v>
      </c>
      <c r="F266" s="6">
        <f>F267+F268</f>
        <v>166850290.81999999</v>
      </c>
      <c r="G266" s="6">
        <f t="shared" ref="G266:I266" si="241">G267+G268</f>
        <v>165478620.62</v>
      </c>
      <c r="H266" s="6">
        <f t="shared" si="241"/>
        <v>166850290.81999999</v>
      </c>
      <c r="I266" s="6">
        <f t="shared" si="241"/>
        <v>165478620.62</v>
      </c>
      <c r="J266" s="141" t="s">
        <v>9</v>
      </c>
      <c r="K266" s="117" t="s">
        <v>9</v>
      </c>
      <c r="L266" s="117" t="s">
        <v>9</v>
      </c>
      <c r="M266" s="117" t="s">
        <v>9</v>
      </c>
      <c r="N266" s="117" t="s">
        <v>9</v>
      </c>
      <c r="O266" s="117" t="s">
        <v>9</v>
      </c>
    </row>
    <row r="267" spans="1:15" ht="13">
      <c r="A267" s="173"/>
      <c r="B267" s="173"/>
      <c r="C267" s="117"/>
      <c r="D267" s="117"/>
      <c r="E267" s="2" t="s">
        <v>20</v>
      </c>
      <c r="F267" s="6">
        <f t="shared" ref="F267:I268" si="242">F54+F70+F124+F151+F167+F192+F218+F239+F264</f>
        <v>130335863.87</v>
      </c>
      <c r="G267" s="6">
        <f t="shared" si="242"/>
        <v>129658914.48999999</v>
      </c>
      <c r="H267" s="6">
        <f t="shared" si="242"/>
        <v>130335863.87</v>
      </c>
      <c r="I267" s="6">
        <f t="shared" si="242"/>
        <v>129658914.48999999</v>
      </c>
      <c r="J267" s="141"/>
      <c r="K267" s="117"/>
      <c r="L267" s="117"/>
      <c r="M267" s="117"/>
      <c r="N267" s="117"/>
      <c r="O267" s="117"/>
    </row>
    <row r="268" spans="1:15" ht="13">
      <c r="A268" s="173"/>
      <c r="B268" s="173"/>
      <c r="C268" s="117"/>
      <c r="D268" s="117"/>
      <c r="E268" s="2" t="s">
        <v>21</v>
      </c>
      <c r="F268" s="6">
        <f t="shared" si="242"/>
        <v>36514426.950000003</v>
      </c>
      <c r="G268" s="6">
        <f t="shared" si="242"/>
        <v>35819706.129999995</v>
      </c>
      <c r="H268" s="6">
        <f t="shared" si="242"/>
        <v>36514426.950000003</v>
      </c>
      <c r="I268" s="6">
        <f t="shared" si="242"/>
        <v>35819706.129999995</v>
      </c>
      <c r="J268" s="141"/>
      <c r="K268" s="117"/>
      <c r="L268" s="117"/>
      <c r="M268" s="117"/>
      <c r="N268" s="117"/>
      <c r="O268" s="117"/>
    </row>
    <row r="269" spans="1:15" s="22" customFormat="1" ht="18">
      <c r="A269" s="174"/>
      <c r="B269" s="175"/>
      <c r="C269" s="175"/>
      <c r="D269" s="175"/>
      <c r="E269" s="175"/>
      <c r="F269" s="175"/>
      <c r="G269" s="175"/>
      <c r="H269" s="175"/>
      <c r="I269" s="175"/>
      <c r="J269" s="175"/>
      <c r="K269" s="175"/>
      <c r="L269" s="175"/>
      <c r="M269" s="175"/>
      <c r="N269" s="175"/>
      <c r="O269" s="175"/>
    </row>
    <row r="270" spans="1:15" s="22" customFormat="1" ht="17.5">
      <c r="A270" s="23"/>
      <c r="B270" s="23"/>
      <c r="C270" s="23"/>
      <c r="D270" s="23"/>
      <c r="E270" s="23"/>
      <c r="F270" s="23"/>
      <c r="G270" s="23"/>
      <c r="H270" s="23"/>
      <c r="I270" s="23"/>
      <c r="J270" s="23"/>
      <c r="K270" s="23"/>
      <c r="L270" s="23"/>
      <c r="M270" s="23"/>
      <c r="N270" s="23"/>
      <c r="O270" s="23"/>
    </row>
    <row r="271" spans="1:15" s="22" customFormat="1" ht="17.5">
      <c r="A271" s="23"/>
      <c r="B271" s="23"/>
      <c r="C271" s="23"/>
      <c r="D271" s="23"/>
      <c r="E271" s="23"/>
      <c r="F271" s="23"/>
      <c r="G271" s="23"/>
      <c r="H271" s="23"/>
      <c r="I271" s="23"/>
      <c r="J271" s="23"/>
      <c r="K271" s="23"/>
      <c r="L271" s="23"/>
      <c r="M271" s="23"/>
      <c r="N271" s="23"/>
      <c r="O271" s="23"/>
    </row>
    <row r="272" spans="1:15" s="25" customFormat="1" ht="22.5" customHeight="1">
      <c r="A272" s="118" t="s">
        <v>231</v>
      </c>
      <c r="B272" s="118"/>
      <c r="C272" s="118"/>
      <c r="D272" s="118"/>
      <c r="E272" s="118"/>
      <c r="F272" s="24"/>
      <c r="G272" s="24"/>
      <c r="H272" s="24"/>
      <c r="I272" s="36"/>
      <c r="J272" s="119" t="s">
        <v>232</v>
      </c>
      <c r="K272" s="119"/>
      <c r="L272" s="119"/>
      <c r="M272" s="119"/>
      <c r="N272" s="119"/>
      <c r="O272" s="24"/>
    </row>
  </sheetData>
  <mergeCells count="739">
    <mergeCell ref="N179:N180"/>
    <mergeCell ref="O179:O180"/>
    <mergeCell ref="K254:K256"/>
    <mergeCell ref="J254:J256"/>
    <mergeCell ref="A254:A256"/>
    <mergeCell ref="M257:M259"/>
    <mergeCell ref="L245:L247"/>
    <mergeCell ref="M245:M247"/>
    <mergeCell ref="M254:M256"/>
    <mergeCell ref="N245:N247"/>
    <mergeCell ref="O245:O247"/>
    <mergeCell ref="N248:N250"/>
    <mergeCell ref="O248:O250"/>
    <mergeCell ref="M248:M250"/>
    <mergeCell ref="O251:O253"/>
    <mergeCell ref="L248:L250"/>
    <mergeCell ref="L251:L253"/>
    <mergeCell ref="N251:N253"/>
    <mergeCell ref="M227:M229"/>
    <mergeCell ref="L224:L226"/>
    <mergeCell ref="N224:N226"/>
    <mergeCell ref="A257:A259"/>
    <mergeCell ref="B257:B259"/>
    <mergeCell ref="C257:C259"/>
    <mergeCell ref="J257:J259"/>
    <mergeCell ref="K257:K259"/>
    <mergeCell ref="A245:A247"/>
    <mergeCell ref="B245:B247"/>
    <mergeCell ref="C245:C247"/>
    <mergeCell ref="D245:D247"/>
    <mergeCell ref="C248:C250"/>
    <mergeCell ref="D248:D250"/>
    <mergeCell ref="J245:J247"/>
    <mergeCell ref="K245:K247"/>
    <mergeCell ref="A248:A250"/>
    <mergeCell ref="B251:B253"/>
    <mergeCell ref="C251:C253"/>
    <mergeCell ref="D251:D253"/>
    <mergeCell ref="J248:J250"/>
    <mergeCell ref="K248:K250"/>
    <mergeCell ref="J251:J253"/>
    <mergeCell ref="N238:N240"/>
    <mergeCell ref="O238:O240"/>
    <mergeCell ref="C238:C240"/>
    <mergeCell ref="M238:M240"/>
    <mergeCell ref="L238:L240"/>
    <mergeCell ref="D238:D240"/>
    <mergeCell ref="J238:J240"/>
    <mergeCell ref="K238:K240"/>
    <mergeCell ref="N230:N234"/>
    <mergeCell ref="O230:O234"/>
    <mergeCell ref="N235:N237"/>
    <mergeCell ref="O235:O237"/>
    <mergeCell ref="O224:O226"/>
    <mergeCell ref="N227:N229"/>
    <mergeCell ref="O227:O229"/>
    <mergeCell ref="M224:M226"/>
    <mergeCell ref="M217:M219"/>
    <mergeCell ref="N207:N211"/>
    <mergeCell ref="O207:O211"/>
    <mergeCell ref="N217:N219"/>
    <mergeCell ref="O217:O219"/>
    <mergeCell ref="A221:O221"/>
    <mergeCell ref="A222:O222"/>
    <mergeCell ref="L212:L216"/>
    <mergeCell ref="M212:M216"/>
    <mergeCell ref="N212:N216"/>
    <mergeCell ref="O212:O216"/>
    <mergeCell ref="B227:B229"/>
    <mergeCell ref="C227:C229"/>
    <mergeCell ref="D227:D229"/>
    <mergeCell ref="J227:J229"/>
    <mergeCell ref="L217:L219"/>
    <mergeCell ref="L207:L211"/>
    <mergeCell ref="C207:C211"/>
    <mergeCell ref="M207:M211"/>
    <mergeCell ref="L227:L229"/>
    <mergeCell ref="A269:O269"/>
    <mergeCell ref="L266:L268"/>
    <mergeCell ref="A198:A200"/>
    <mergeCell ref="B198:B200"/>
    <mergeCell ref="C198:C200"/>
    <mergeCell ref="D198:D200"/>
    <mergeCell ref="J198:J200"/>
    <mergeCell ref="K198:K200"/>
    <mergeCell ref="L198:L200"/>
    <mergeCell ref="M198:M200"/>
    <mergeCell ref="A201:A203"/>
    <mergeCell ref="A204:A206"/>
    <mergeCell ref="B204:B206"/>
    <mergeCell ref="C204:C206"/>
    <mergeCell ref="D204:D206"/>
    <mergeCell ref="M204:M206"/>
    <mergeCell ref="L201:L203"/>
    <mergeCell ref="M201:M203"/>
    <mergeCell ref="A235:A237"/>
    <mergeCell ref="B235:B237"/>
    <mergeCell ref="C235:C237"/>
    <mergeCell ref="J235:J237"/>
    <mergeCell ref="K235:K237"/>
    <mergeCell ref="D230:D234"/>
    <mergeCell ref="D201:D203"/>
    <mergeCell ref="J201:J203"/>
    <mergeCell ref="K201:K203"/>
    <mergeCell ref="K227:K229"/>
    <mergeCell ref="A207:A211"/>
    <mergeCell ref="B207:B211"/>
    <mergeCell ref="A238:B240"/>
    <mergeCell ref="A263:B265"/>
    <mergeCell ref="C263:C265"/>
    <mergeCell ref="D263:D265"/>
    <mergeCell ref="J263:J265"/>
    <mergeCell ref="K263:K265"/>
    <mergeCell ref="A230:A234"/>
    <mergeCell ref="B230:B234"/>
    <mergeCell ref="C230:C234"/>
    <mergeCell ref="D235:D237"/>
    <mergeCell ref="J230:J234"/>
    <mergeCell ref="K230:K234"/>
    <mergeCell ref="A217:B219"/>
    <mergeCell ref="C217:C219"/>
    <mergeCell ref="D217:D219"/>
    <mergeCell ref="D224:D226"/>
    <mergeCell ref="A227:A229"/>
    <mergeCell ref="D257:D259"/>
    <mergeCell ref="D85:D87"/>
    <mergeCell ref="J85:J87"/>
    <mergeCell ref="B130:B132"/>
    <mergeCell ref="C109:C111"/>
    <mergeCell ref="D109:D111"/>
    <mergeCell ref="J109:J111"/>
    <mergeCell ref="A139:A141"/>
    <mergeCell ref="K266:K268"/>
    <mergeCell ref="C7:D10"/>
    <mergeCell ref="B20:B22"/>
    <mergeCell ref="C20:C22"/>
    <mergeCell ref="D20:D22"/>
    <mergeCell ref="C26:C28"/>
    <mergeCell ref="D26:D28"/>
    <mergeCell ref="A53:B55"/>
    <mergeCell ref="K26:K28"/>
    <mergeCell ref="B60:B62"/>
    <mergeCell ref="C60:C62"/>
    <mergeCell ref="D60:D62"/>
    <mergeCell ref="A266:B268"/>
    <mergeCell ref="C266:C268"/>
    <mergeCell ref="D266:D268"/>
    <mergeCell ref="J266:J268"/>
    <mergeCell ref="B201:B203"/>
    <mergeCell ref="A47:A49"/>
    <mergeCell ref="D41:D43"/>
    <mergeCell ref="J41:J43"/>
    <mergeCell ref="K41:K43"/>
    <mergeCell ref="D35:D37"/>
    <mergeCell ref="J35:J37"/>
    <mergeCell ref="K35:K37"/>
    <mergeCell ref="B142:B144"/>
    <mergeCell ref="C163:C165"/>
    <mergeCell ref="D163:D165"/>
    <mergeCell ref="J163:J165"/>
    <mergeCell ref="C63:C65"/>
    <mergeCell ref="D63:D65"/>
    <mergeCell ref="J60:J62"/>
    <mergeCell ref="A163:A165"/>
    <mergeCell ref="B163:B165"/>
    <mergeCell ref="A160:A162"/>
    <mergeCell ref="A150:B152"/>
    <mergeCell ref="C150:C152"/>
    <mergeCell ref="D150:D152"/>
    <mergeCell ref="J150:J152"/>
    <mergeCell ref="A60:A62"/>
    <mergeCell ref="J63:J65"/>
    <mergeCell ref="C85:C87"/>
    <mergeCell ref="M44:M46"/>
    <mergeCell ref="M32:M34"/>
    <mergeCell ref="L38:L40"/>
    <mergeCell ref="M38:M40"/>
    <mergeCell ref="L41:L43"/>
    <mergeCell ref="A38:A40"/>
    <mergeCell ref="A35:A37"/>
    <mergeCell ref="L35:L37"/>
    <mergeCell ref="M35:M37"/>
    <mergeCell ref="L32:L34"/>
    <mergeCell ref="A32:A34"/>
    <mergeCell ref="B32:B34"/>
    <mergeCell ref="C32:C34"/>
    <mergeCell ref="D32:D34"/>
    <mergeCell ref="J32:J34"/>
    <mergeCell ref="K32:K34"/>
    <mergeCell ref="A41:A43"/>
    <mergeCell ref="B44:B46"/>
    <mergeCell ref="C44:C46"/>
    <mergeCell ref="D44:D46"/>
    <mergeCell ref="J44:J46"/>
    <mergeCell ref="K44:K46"/>
    <mergeCell ref="B38:B40"/>
    <mergeCell ref="C38:C40"/>
    <mergeCell ref="M266:M268"/>
    <mergeCell ref="N266:N268"/>
    <mergeCell ref="A260:A262"/>
    <mergeCell ref="B260:B262"/>
    <mergeCell ref="C260:C262"/>
    <mergeCell ref="D260:D262"/>
    <mergeCell ref="J260:J262"/>
    <mergeCell ref="K260:K262"/>
    <mergeCell ref="L260:L262"/>
    <mergeCell ref="M260:M262"/>
    <mergeCell ref="N260:N262"/>
    <mergeCell ref="N188:N190"/>
    <mergeCell ref="O188:O190"/>
    <mergeCell ref="B254:B256"/>
    <mergeCell ref="C254:C256"/>
    <mergeCell ref="D254:D256"/>
    <mergeCell ref="A251:A253"/>
    <mergeCell ref="K251:K253"/>
    <mergeCell ref="B248:B250"/>
    <mergeCell ref="L254:L256"/>
    <mergeCell ref="A224:A226"/>
    <mergeCell ref="J224:J226"/>
    <mergeCell ref="K224:K226"/>
    <mergeCell ref="J217:J219"/>
    <mergeCell ref="D207:D211"/>
    <mergeCell ref="J207:J211"/>
    <mergeCell ref="K207:K211"/>
    <mergeCell ref="B224:B226"/>
    <mergeCell ref="C224:C226"/>
    <mergeCell ref="K217:K219"/>
    <mergeCell ref="A212:A216"/>
    <mergeCell ref="B212:B216"/>
    <mergeCell ref="C212:C216"/>
    <mergeCell ref="D212:D216"/>
    <mergeCell ref="C201:C203"/>
    <mergeCell ref="O266:O268"/>
    <mergeCell ref="N254:N256"/>
    <mergeCell ref="O254:O256"/>
    <mergeCell ref="N257:N259"/>
    <mergeCell ref="O257:O259"/>
    <mergeCell ref="N263:N265"/>
    <mergeCell ref="O263:O265"/>
    <mergeCell ref="L60:L62"/>
    <mergeCell ref="M60:M62"/>
    <mergeCell ref="N63:N65"/>
    <mergeCell ref="N82:N84"/>
    <mergeCell ref="O82:O84"/>
    <mergeCell ref="L130:L132"/>
    <mergeCell ref="N123:N125"/>
    <mergeCell ref="O123:O125"/>
    <mergeCell ref="N130:N132"/>
    <mergeCell ref="O130:O132"/>
    <mergeCell ref="O191:O193"/>
    <mergeCell ref="N182:N184"/>
    <mergeCell ref="O182:O184"/>
    <mergeCell ref="N185:N187"/>
    <mergeCell ref="L263:L265"/>
    <mergeCell ref="M263:M265"/>
    <mergeCell ref="M251:M253"/>
    <mergeCell ref="L204:L206"/>
    <mergeCell ref="M66:M68"/>
    <mergeCell ref="K133:K135"/>
    <mergeCell ref="J204:J206"/>
    <mergeCell ref="K204:K206"/>
    <mergeCell ref="K85:K87"/>
    <mergeCell ref="L85:L87"/>
    <mergeCell ref="M85:M87"/>
    <mergeCell ref="L109:L111"/>
    <mergeCell ref="M109:M111"/>
    <mergeCell ref="K150:K152"/>
    <mergeCell ref="J91:J93"/>
    <mergeCell ref="K91:K93"/>
    <mergeCell ref="L91:L93"/>
    <mergeCell ref="M91:M93"/>
    <mergeCell ref="L103:L105"/>
    <mergeCell ref="L173:L175"/>
    <mergeCell ref="L163:L165"/>
    <mergeCell ref="M163:M165"/>
    <mergeCell ref="M103:M105"/>
    <mergeCell ref="L176:L178"/>
    <mergeCell ref="M160:M162"/>
    <mergeCell ref="J179:J180"/>
    <mergeCell ref="K179:K180"/>
    <mergeCell ref="J212:J216"/>
    <mergeCell ref="K212:K216"/>
    <mergeCell ref="L230:L234"/>
    <mergeCell ref="M230:M234"/>
    <mergeCell ref="L235:L237"/>
    <mergeCell ref="M235:M237"/>
    <mergeCell ref="L257:L259"/>
    <mergeCell ref="A6:A11"/>
    <mergeCell ref="B6:B11"/>
    <mergeCell ref="H8:I8"/>
    <mergeCell ref="B17:B19"/>
    <mergeCell ref="C17:C19"/>
    <mergeCell ref="A17:A19"/>
    <mergeCell ref="D17:D19"/>
    <mergeCell ref="C6:I6"/>
    <mergeCell ref="J6:O6"/>
    <mergeCell ref="L7:O7"/>
    <mergeCell ref="K17:K19"/>
    <mergeCell ref="J20:J22"/>
    <mergeCell ref="L26:L28"/>
    <mergeCell ref="M26:M28"/>
    <mergeCell ref="B23:B25"/>
    <mergeCell ref="C23:C25"/>
    <mergeCell ref="F7:I7"/>
    <mergeCell ref="L8:M10"/>
    <mergeCell ref="F8:G10"/>
    <mergeCell ref="E7:E11"/>
    <mergeCell ref="K20:K22"/>
    <mergeCell ref="D23:D25"/>
    <mergeCell ref="B26:B28"/>
    <mergeCell ref="J26:J28"/>
    <mergeCell ref="L23:L25"/>
    <mergeCell ref="K23:K25"/>
    <mergeCell ref="M23:M25"/>
    <mergeCell ref="N8:O10"/>
    <mergeCell ref="N17:N19"/>
    <mergeCell ref="O17:O19"/>
    <mergeCell ref="N20:N22"/>
    <mergeCell ref="O20:O22"/>
    <mergeCell ref="N23:N25"/>
    <mergeCell ref="O23:O25"/>
    <mergeCell ref="N26:N28"/>
    <mergeCell ref="L17:L19"/>
    <mergeCell ref="M17:M19"/>
    <mergeCell ref="A13:O13"/>
    <mergeCell ref="A14:O14"/>
    <mergeCell ref="A15:O15"/>
    <mergeCell ref="A16:O16"/>
    <mergeCell ref="O26:O28"/>
    <mergeCell ref="M20:M22"/>
    <mergeCell ref="J17:J19"/>
    <mergeCell ref="J23:J25"/>
    <mergeCell ref="A26:A28"/>
    <mergeCell ref="J7:J11"/>
    <mergeCell ref="L20:L22"/>
    <mergeCell ref="K7:K11"/>
    <mergeCell ref="A20:A22"/>
    <mergeCell ref="A23:A25"/>
    <mergeCell ref="D38:D40"/>
    <mergeCell ref="J38:J40"/>
    <mergeCell ref="K38:K40"/>
    <mergeCell ref="B35:B37"/>
    <mergeCell ref="C35:C37"/>
    <mergeCell ref="L44:L46"/>
    <mergeCell ref="B41:B43"/>
    <mergeCell ref="C41:C43"/>
    <mergeCell ref="C82:C84"/>
    <mergeCell ref="D82:D84"/>
    <mergeCell ref="J82:J84"/>
    <mergeCell ref="K82:K84"/>
    <mergeCell ref="L82:L84"/>
    <mergeCell ref="M82:M84"/>
    <mergeCell ref="D79:D81"/>
    <mergeCell ref="K53:K55"/>
    <mergeCell ref="A66:A68"/>
    <mergeCell ref="L47:L49"/>
    <mergeCell ref="M47:M49"/>
    <mergeCell ref="A44:A46"/>
    <mergeCell ref="B47:B49"/>
    <mergeCell ref="C47:C49"/>
    <mergeCell ref="D47:D49"/>
    <mergeCell ref="J47:J49"/>
    <mergeCell ref="K47:K49"/>
    <mergeCell ref="L66:L68"/>
    <mergeCell ref="M50:M52"/>
    <mergeCell ref="C50:C52"/>
    <mergeCell ref="D50:D52"/>
    <mergeCell ref="J50:J52"/>
    <mergeCell ref="K50:K52"/>
    <mergeCell ref="L50:L52"/>
    <mergeCell ref="C53:C55"/>
    <mergeCell ref="D53:D55"/>
    <mergeCell ref="L53:L55"/>
    <mergeCell ref="J53:J55"/>
    <mergeCell ref="L63:L65"/>
    <mergeCell ref="N79:N81"/>
    <mergeCell ref="O79:O81"/>
    <mergeCell ref="A69:B71"/>
    <mergeCell ref="M69:M71"/>
    <mergeCell ref="A76:A78"/>
    <mergeCell ref="B76:B78"/>
    <mergeCell ref="C76:C78"/>
    <mergeCell ref="D76:D78"/>
    <mergeCell ref="J76:J78"/>
    <mergeCell ref="K76:K78"/>
    <mergeCell ref="L76:L78"/>
    <mergeCell ref="M76:M78"/>
    <mergeCell ref="C69:C71"/>
    <mergeCell ref="D69:D71"/>
    <mergeCell ref="J69:J71"/>
    <mergeCell ref="K69:K71"/>
    <mergeCell ref="A79:A81"/>
    <mergeCell ref="B79:B81"/>
    <mergeCell ref="C79:C81"/>
    <mergeCell ref="J79:J81"/>
    <mergeCell ref="K79:K81"/>
    <mergeCell ref="L79:L81"/>
    <mergeCell ref="M79:M81"/>
    <mergeCell ref="K118:K122"/>
    <mergeCell ref="L118:L122"/>
    <mergeCell ref="M118:M122"/>
    <mergeCell ref="N118:N122"/>
    <mergeCell ref="O118:O122"/>
    <mergeCell ref="M130:M132"/>
    <mergeCell ref="K109:K111"/>
    <mergeCell ref="N85:N87"/>
    <mergeCell ref="O85:O87"/>
    <mergeCell ref="M123:M125"/>
    <mergeCell ref="L123:L125"/>
    <mergeCell ref="K130:K132"/>
    <mergeCell ref="A126:O126"/>
    <mergeCell ref="A127:O127"/>
    <mergeCell ref="A128:O128"/>
    <mergeCell ref="O109:O111"/>
    <mergeCell ref="A85:A87"/>
    <mergeCell ref="B85:B87"/>
    <mergeCell ref="O88:O90"/>
    <mergeCell ref="M97:M99"/>
    <mergeCell ref="N97:N99"/>
    <mergeCell ref="O97:O99"/>
    <mergeCell ref="A100:A102"/>
    <mergeCell ref="B100:B102"/>
    <mergeCell ref="O133:O135"/>
    <mergeCell ref="K136:K138"/>
    <mergeCell ref="L136:L138"/>
    <mergeCell ref="M136:M138"/>
    <mergeCell ref="N136:N138"/>
    <mergeCell ref="O136:O138"/>
    <mergeCell ref="D191:D193"/>
    <mergeCell ref="J191:J193"/>
    <mergeCell ref="K191:K193"/>
    <mergeCell ref="L191:L193"/>
    <mergeCell ref="M191:M193"/>
    <mergeCell ref="N191:N193"/>
    <mergeCell ref="M176:M178"/>
    <mergeCell ref="N157:N159"/>
    <mergeCell ref="L150:L152"/>
    <mergeCell ref="L166:L168"/>
    <mergeCell ref="L157:L159"/>
    <mergeCell ref="A154:O154"/>
    <mergeCell ref="A155:O155"/>
    <mergeCell ref="J160:J162"/>
    <mergeCell ref="K160:K162"/>
    <mergeCell ref="L160:L162"/>
    <mergeCell ref="A191:B193"/>
    <mergeCell ref="O185:O187"/>
    <mergeCell ref="C179:C181"/>
    <mergeCell ref="D179:D181"/>
    <mergeCell ref="M188:M190"/>
    <mergeCell ref="C182:C184"/>
    <mergeCell ref="D182:D184"/>
    <mergeCell ref="J182:J184"/>
    <mergeCell ref="K182:K184"/>
    <mergeCell ref="A179:A181"/>
    <mergeCell ref="B179:B181"/>
    <mergeCell ref="L185:L187"/>
    <mergeCell ref="L188:L190"/>
    <mergeCell ref="M185:M187"/>
    <mergeCell ref="L179:L180"/>
    <mergeCell ref="M179:M180"/>
    <mergeCell ref="A188:A190"/>
    <mergeCell ref="B188:B190"/>
    <mergeCell ref="C188:C190"/>
    <mergeCell ref="D188:D190"/>
    <mergeCell ref="J188:J190"/>
    <mergeCell ref="K188:K190"/>
    <mergeCell ref="M182:M184"/>
    <mergeCell ref="O32:O34"/>
    <mergeCell ref="N41:N43"/>
    <mergeCell ref="O41:O43"/>
    <mergeCell ref="N50:N52"/>
    <mergeCell ref="O50:O52"/>
    <mergeCell ref="N35:N37"/>
    <mergeCell ref="O35:O37"/>
    <mergeCell ref="N38:N40"/>
    <mergeCell ref="O38:O40"/>
    <mergeCell ref="N44:N46"/>
    <mergeCell ref="O44:O46"/>
    <mergeCell ref="N47:N49"/>
    <mergeCell ref="O47:O49"/>
    <mergeCell ref="C191:C193"/>
    <mergeCell ref="N160:N162"/>
    <mergeCell ref="O160:O162"/>
    <mergeCell ref="B160:B162"/>
    <mergeCell ref="A185:A187"/>
    <mergeCell ref="B185:B187"/>
    <mergeCell ref="C185:C187"/>
    <mergeCell ref="D185:D187"/>
    <mergeCell ref="J185:J187"/>
    <mergeCell ref="K185:K187"/>
    <mergeCell ref="K173:K175"/>
    <mergeCell ref="J166:J168"/>
    <mergeCell ref="K163:K165"/>
    <mergeCell ref="B176:B178"/>
    <mergeCell ref="C176:C178"/>
    <mergeCell ref="D176:D178"/>
    <mergeCell ref="K176:K178"/>
    <mergeCell ref="B173:B175"/>
    <mergeCell ref="C173:C175"/>
    <mergeCell ref="A182:A184"/>
    <mergeCell ref="B182:B184"/>
    <mergeCell ref="A176:A178"/>
    <mergeCell ref="K166:K168"/>
    <mergeCell ref="L182:L184"/>
    <mergeCell ref="L97:L99"/>
    <mergeCell ref="L133:L135"/>
    <mergeCell ref="M133:M135"/>
    <mergeCell ref="C133:C135"/>
    <mergeCell ref="D133:D135"/>
    <mergeCell ref="J133:J135"/>
    <mergeCell ref="M145:M149"/>
    <mergeCell ref="N145:N149"/>
    <mergeCell ref="O145:O149"/>
    <mergeCell ref="L139:L141"/>
    <mergeCell ref="M139:M141"/>
    <mergeCell ref="L142:L144"/>
    <mergeCell ref="M142:M144"/>
    <mergeCell ref="C130:C132"/>
    <mergeCell ref="D130:D132"/>
    <mergeCell ref="J130:J132"/>
    <mergeCell ref="D136:D138"/>
    <mergeCell ref="J136:J138"/>
    <mergeCell ref="J145:J149"/>
    <mergeCell ref="K145:K149"/>
    <mergeCell ref="C145:C149"/>
    <mergeCell ref="J142:J144"/>
    <mergeCell ref="K142:K144"/>
    <mergeCell ref="N133:N135"/>
    <mergeCell ref="A130:A132"/>
    <mergeCell ref="A133:A135"/>
    <mergeCell ref="B133:B135"/>
    <mergeCell ref="C160:C162"/>
    <mergeCell ref="D160:D162"/>
    <mergeCell ref="N139:N141"/>
    <mergeCell ref="A136:A138"/>
    <mergeCell ref="B136:B138"/>
    <mergeCell ref="A88:A90"/>
    <mergeCell ref="B88:B90"/>
    <mergeCell ref="A142:A144"/>
    <mergeCell ref="B139:B141"/>
    <mergeCell ref="N109:N111"/>
    <mergeCell ref="A91:A93"/>
    <mergeCell ref="B91:B93"/>
    <mergeCell ref="A97:A99"/>
    <mergeCell ref="B97:B99"/>
    <mergeCell ref="A103:A105"/>
    <mergeCell ref="A109:A111"/>
    <mergeCell ref="B109:B111"/>
    <mergeCell ref="C97:C99"/>
    <mergeCell ref="D97:D99"/>
    <mergeCell ref="J97:J99"/>
    <mergeCell ref="K97:K99"/>
    <mergeCell ref="A82:A84"/>
    <mergeCell ref="B82:B84"/>
    <mergeCell ref="A50:A52"/>
    <mergeCell ref="B50:B52"/>
    <mergeCell ref="N163:N165"/>
    <mergeCell ref="O163:O165"/>
    <mergeCell ref="M166:M168"/>
    <mergeCell ref="A118:A122"/>
    <mergeCell ref="B118:B122"/>
    <mergeCell ref="C118:C122"/>
    <mergeCell ref="D118:D122"/>
    <mergeCell ref="J118:J122"/>
    <mergeCell ref="A123:B125"/>
    <mergeCell ref="C123:C125"/>
    <mergeCell ref="D123:D125"/>
    <mergeCell ref="J123:J125"/>
    <mergeCell ref="O139:O141"/>
    <mergeCell ref="N142:N144"/>
    <mergeCell ref="O142:O144"/>
    <mergeCell ref="K123:K125"/>
    <mergeCell ref="C136:C138"/>
    <mergeCell ref="L145:L149"/>
    <mergeCell ref="C142:C144"/>
    <mergeCell ref="D142:D144"/>
    <mergeCell ref="O53:O55"/>
    <mergeCell ref="N60:N62"/>
    <mergeCell ref="O60:O62"/>
    <mergeCell ref="M53:M55"/>
    <mergeCell ref="K60:K62"/>
    <mergeCell ref="N53:N55"/>
    <mergeCell ref="A272:E272"/>
    <mergeCell ref="J272:N272"/>
    <mergeCell ref="A1:O1"/>
    <mergeCell ref="A2:O2"/>
    <mergeCell ref="A3:O3"/>
    <mergeCell ref="A4:O4"/>
    <mergeCell ref="C103:C105"/>
    <mergeCell ref="D103:D105"/>
    <mergeCell ref="N198:N200"/>
    <mergeCell ref="O198:O200"/>
    <mergeCell ref="N201:N203"/>
    <mergeCell ref="O201:O203"/>
    <mergeCell ref="N204:N206"/>
    <mergeCell ref="O204:O206"/>
    <mergeCell ref="N166:N168"/>
    <mergeCell ref="O166:O168"/>
    <mergeCell ref="N173:N175"/>
    <mergeCell ref="O173:O175"/>
    <mergeCell ref="O29:O31"/>
    <mergeCell ref="A220:O220"/>
    <mergeCell ref="A194:O194"/>
    <mergeCell ref="A195:O195"/>
    <mergeCell ref="A196:O196"/>
    <mergeCell ref="A169:O169"/>
    <mergeCell ref="A170:O170"/>
    <mergeCell ref="A171:O171"/>
    <mergeCell ref="A173:A175"/>
    <mergeCell ref="M173:M175"/>
    <mergeCell ref="J176:J178"/>
    <mergeCell ref="D173:D175"/>
    <mergeCell ref="A166:B168"/>
    <mergeCell ref="C166:C168"/>
    <mergeCell ref="D166:D168"/>
    <mergeCell ref="J173:J175"/>
    <mergeCell ref="A153:O153"/>
    <mergeCell ref="A29:A31"/>
    <mergeCell ref="B29:B31"/>
    <mergeCell ref="C29:C31"/>
    <mergeCell ref="D29:D31"/>
    <mergeCell ref="J29:J31"/>
    <mergeCell ref="K29:K31"/>
    <mergeCell ref="L29:L31"/>
    <mergeCell ref="M29:M31"/>
    <mergeCell ref="N29:N31"/>
    <mergeCell ref="N32:N34"/>
    <mergeCell ref="M41:M43"/>
    <mergeCell ref="C88:C90"/>
    <mergeCell ref="D88:D90"/>
    <mergeCell ref="J88:J90"/>
    <mergeCell ref="K88:K90"/>
    <mergeCell ref="L88:L90"/>
    <mergeCell ref="M88:M90"/>
    <mergeCell ref="N88:N90"/>
    <mergeCell ref="A56:O56"/>
    <mergeCell ref="A57:O57"/>
    <mergeCell ref="A58:O58"/>
    <mergeCell ref="A72:O72"/>
    <mergeCell ref="A73:O73"/>
    <mergeCell ref="A74:O74"/>
    <mergeCell ref="O66:O68"/>
    <mergeCell ref="N69:N71"/>
    <mergeCell ref="O69:O71"/>
    <mergeCell ref="N76:N78"/>
    <mergeCell ref="O76:O78"/>
    <mergeCell ref="L69:L71"/>
    <mergeCell ref="K63:K65"/>
    <mergeCell ref="A63:A65"/>
    <mergeCell ref="B63:B65"/>
    <mergeCell ref="O63:O65"/>
    <mergeCell ref="N91:N93"/>
    <mergeCell ref="O91:O93"/>
    <mergeCell ref="A94:A96"/>
    <mergeCell ref="B94:B96"/>
    <mergeCell ref="C94:C96"/>
    <mergeCell ref="D94:D96"/>
    <mergeCell ref="J94:J96"/>
    <mergeCell ref="K94:K96"/>
    <mergeCell ref="L94:L96"/>
    <mergeCell ref="M94:M96"/>
    <mergeCell ref="N94:N96"/>
    <mergeCell ref="O94:O96"/>
    <mergeCell ref="C91:C93"/>
    <mergeCell ref="D91:D93"/>
    <mergeCell ref="M63:M65"/>
    <mergeCell ref="B66:B68"/>
    <mergeCell ref="C66:C68"/>
    <mergeCell ref="D66:D68"/>
    <mergeCell ref="N66:N68"/>
    <mergeCell ref="J66:J68"/>
    <mergeCell ref="K66:K68"/>
    <mergeCell ref="C100:C102"/>
    <mergeCell ref="D100:D102"/>
    <mergeCell ref="J100:J102"/>
    <mergeCell ref="K100:K102"/>
    <mergeCell ref="L100:L102"/>
    <mergeCell ref="M100:M102"/>
    <mergeCell ref="N100:N102"/>
    <mergeCell ref="O100:O102"/>
    <mergeCell ref="N103:N105"/>
    <mergeCell ref="O103:O105"/>
    <mergeCell ref="B103:B105"/>
    <mergeCell ref="J103:J105"/>
    <mergeCell ref="K103:K105"/>
    <mergeCell ref="B106:B108"/>
    <mergeCell ref="A106:A108"/>
    <mergeCell ref="C106:C108"/>
    <mergeCell ref="D106:D108"/>
    <mergeCell ref="J106:J108"/>
    <mergeCell ref="K106:K108"/>
    <mergeCell ref="L106:L108"/>
    <mergeCell ref="M106:M108"/>
    <mergeCell ref="N106:N108"/>
    <mergeCell ref="O106:O108"/>
    <mergeCell ref="O260:O262"/>
    <mergeCell ref="A112:A114"/>
    <mergeCell ref="B112:B114"/>
    <mergeCell ref="C112:C114"/>
    <mergeCell ref="D112:D114"/>
    <mergeCell ref="J112:J114"/>
    <mergeCell ref="K112:K114"/>
    <mergeCell ref="L112:L114"/>
    <mergeCell ref="M112:M114"/>
    <mergeCell ref="N112:N114"/>
    <mergeCell ref="O112:O114"/>
    <mergeCell ref="A115:A117"/>
    <mergeCell ref="B115:B117"/>
    <mergeCell ref="C115:C117"/>
    <mergeCell ref="D115:D117"/>
    <mergeCell ref="J115:J117"/>
    <mergeCell ref="K115:K117"/>
    <mergeCell ref="L115:L117"/>
    <mergeCell ref="M115:M117"/>
    <mergeCell ref="N115:N117"/>
    <mergeCell ref="O115:O117"/>
    <mergeCell ref="A241:O241"/>
    <mergeCell ref="A242:O242"/>
    <mergeCell ref="A243:O243"/>
    <mergeCell ref="C139:C141"/>
    <mergeCell ref="D139:D141"/>
    <mergeCell ref="J139:J141"/>
    <mergeCell ref="K139:K141"/>
    <mergeCell ref="O150:O152"/>
    <mergeCell ref="A157:A159"/>
    <mergeCell ref="M150:M152"/>
    <mergeCell ref="N150:N152"/>
    <mergeCell ref="M157:M159"/>
    <mergeCell ref="B157:B159"/>
    <mergeCell ref="C157:C159"/>
    <mergeCell ref="D157:D159"/>
    <mergeCell ref="D145:D149"/>
    <mergeCell ref="O157:O159"/>
    <mergeCell ref="J157:J159"/>
    <mergeCell ref="K157:K159"/>
    <mergeCell ref="A145:A149"/>
    <mergeCell ref="B145:B149"/>
    <mergeCell ref="N176:N178"/>
    <mergeCell ref="O176:O178"/>
  </mergeCells>
  <phoneticPr fontId="0" type="noConversion"/>
  <pageMargins left="0.15748031496062992" right="0.15748031496062992" top="0.78740157480314965" bottom="0.19685039370078741" header="0.51181102362204722" footer="0.51181102362204722"/>
  <pageSetup paperSize="9" scale="54" orientation="landscape" r:id="rId1"/>
  <headerFooter alignWithMargins="0"/>
  <rowBreaks count="4" manualBreakCount="4">
    <brk id="49" max="14" man="1"/>
    <brk id="108" max="14" man="1"/>
    <brk id="168" max="14" man="1"/>
    <brk id="240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МП</vt:lpstr>
      <vt:lpstr>МП!Заголовки_для_печати</vt:lpstr>
      <vt:lpstr>МП!Область_печати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User</cp:lastModifiedBy>
  <cp:lastPrinted>2025-04-30T02:47:12Z</cp:lastPrinted>
  <dcterms:created xsi:type="dcterms:W3CDTF">1996-10-08T23:32:33Z</dcterms:created>
  <dcterms:modified xsi:type="dcterms:W3CDTF">2025-04-30T09:33:18Z</dcterms:modified>
</cp:coreProperties>
</file>