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60" windowWidth="19320" windowHeight="7700"/>
  </bookViews>
  <sheets>
    <sheet name="МП" sheetId="3" r:id="rId1"/>
  </sheets>
  <definedNames>
    <definedName name="_xlnm.Print_Titles" localSheetId="0">МП!$10:$10</definedName>
    <definedName name="_xlnm.Print_Area" localSheetId="0">МП!$A$1:$AA$85</definedName>
  </definedNames>
  <calcPr calcId="125725"/>
</workbook>
</file>

<file path=xl/calcChain.xml><?xml version="1.0" encoding="utf-8"?>
<calcChain xmlns="http://schemas.openxmlformats.org/spreadsheetml/2006/main">
  <c r="S46" i="3"/>
  <c r="N51"/>
  <c r="S66"/>
  <c r="R66"/>
  <c r="G71"/>
  <c r="H71"/>
  <c r="I71"/>
  <c r="J71"/>
  <c r="K71"/>
  <c r="L71"/>
  <c r="M71"/>
  <c r="N71"/>
  <c r="O71"/>
  <c r="G72"/>
  <c r="H72"/>
  <c r="I72"/>
  <c r="J72"/>
  <c r="K72"/>
  <c r="L72"/>
  <c r="M72"/>
  <c r="N72"/>
  <c r="O72"/>
  <c r="G73"/>
  <c r="H73"/>
  <c r="I73"/>
  <c r="J73"/>
  <c r="K73"/>
  <c r="L73"/>
  <c r="M73"/>
  <c r="N73"/>
  <c r="O73"/>
  <c r="G74"/>
  <c r="H74"/>
  <c r="I74"/>
  <c r="J74"/>
  <c r="K74"/>
  <c r="L74"/>
  <c r="M74"/>
  <c r="N74"/>
  <c r="O74"/>
  <c r="G75"/>
  <c r="H75"/>
  <c r="I75"/>
  <c r="J75"/>
  <c r="K75"/>
  <c r="L75"/>
  <c r="M75"/>
  <c r="N75"/>
  <c r="O75"/>
  <c r="F73"/>
  <c r="F74"/>
  <c r="F75"/>
  <c r="F71"/>
  <c r="F72"/>
  <c r="N57"/>
  <c r="N62"/>
  <c r="G63"/>
  <c r="G62"/>
  <c r="G37"/>
  <c r="H37"/>
  <c r="I37"/>
  <c r="J37"/>
  <c r="K37"/>
  <c r="L37"/>
  <c r="M37"/>
  <c r="G38"/>
  <c r="H38"/>
  <c r="I38"/>
  <c r="J38"/>
  <c r="K38"/>
  <c r="L38"/>
  <c r="M38"/>
  <c r="G39"/>
  <c r="H39"/>
  <c r="I39"/>
  <c r="J39"/>
  <c r="K39"/>
  <c r="L39"/>
  <c r="M39"/>
  <c r="G40"/>
  <c r="H40"/>
  <c r="I40"/>
  <c r="J40"/>
  <c r="K40"/>
  <c r="L40"/>
  <c r="M40"/>
  <c r="F38"/>
  <c r="F39"/>
  <c r="F40"/>
  <c r="F37"/>
  <c r="O37"/>
  <c r="O38"/>
  <c r="O36" s="1"/>
  <c r="O31" s="1"/>
  <c r="O39"/>
  <c r="O40"/>
  <c r="O35" s="1"/>
  <c r="N38"/>
  <c r="N39"/>
  <c r="N40"/>
  <c r="N37"/>
  <c r="N36"/>
  <c r="S41"/>
  <c r="R41"/>
  <c r="R46"/>
  <c r="S51"/>
  <c r="R51"/>
  <c r="G67"/>
  <c r="G68"/>
  <c r="G69"/>
  <c r="G70"/>
  <c r="F68"/>
  <c r="F69"/>
  <c r="F70"/>
  <c r="F67"/>
  <c r="F62" s="1"/>
  <c r="F57" s="1"/>
  <c r="G52"/>
  <c r="G53"/>
  <c r="G54"/>
  <c r="G55"/>
  <c r="F53"/>
  <c r="F54"/>
  <c r="F55"/>
  <c r="F52"/>
  <c r="G47"/>
  <c r="G48"/>
  <c r="G49"/>
  <c r="G50"/>
  <c r="F48"/>
  <c r="F49"/>
  <c r="F50"/>
  <c r="F47"/>
  <c r="G42"/>
  <c r="G43"/>
  <c r="G44"/>
  <c r="G45"/>
  <c r="F43"/>
  <c r="F44"/>
  <c r="F45"/>
  <c r="F42"/>
  <c r="G28"/>
  <c r="G27"/>
  <c r="G29"/>
  <c r="G30"/>
  <c r="F28"/>
  <c r="F29"/>
  <c r="F30"/>
  <c r="F27"/>
  <c r="H62"/>
  <c r="I62"/>
  <c r="J62"/>
  <c r="K62"/>
  <c r="L62"/>
  <c r="M62"/>
  <c r="O62"/>
  <c r="H63"/>
  <c r="I63"/>
  <c r="J63"/>
  <c r="K63"/>
  <c r="L63"/>
  <c r="M63"/>
  <c r="N63"/>
  <c r="O63"/>
  <c r="O58" s="1"/>
  <c r="G64"/>
  <c r="H64"/>
  <c r="H59" s="1"/>
  <c r="I64"/>
  <c r="J64"/>
  <c r="J59" s="1"/>
  <c r="K64"/>
  <c r="L64"/>
  <c r="L59" s="1"/>
  <c r="M64"/>
  <c r="N64"/>
  <c r="N59" s="1"/>
  <c r="O64"/>
  <c r="G65"/>
  <c r="H65"/>
  <c r="I65"/>
  <c r="J65"/>
  <c r="K65"/>
  <c r="L65"/>
  <c r="M65"/>
  <c r="N65"/>
  <c r="O65"/>
  <c r="F63"/>
  <c r="F64"/>
  <c r="F59" s="1"/>
  <c r="F65"/>
  <c r="O66"/>
  <c r="N66"/>
  <c r="M66"/>
  <c r="L66"/>
  <c r="K66"/>
  <c r="J66"/>
  <c r="I66"/>
  <c r="H66"/>
  <c r="G66"/>
  <c r="N58"/>
  <c r="L57"/>
  <c r="J57"/>
  <c r="N61"/>
  <c r="N56" s="1"/>
  <c r="H61"/>
  <c r="H56" s="1"/>
  <c r="O60"/>
  <c r="N60"/>
  <c r="M60"/>
  <c r="L60"/>
  <c r="K60"/>
  <c r="J60"/>
  <c r="I60"/>
  <c r="H60"/>
  <c r="G60"/>
  <c r="F60"/>
  <c r="O59"/>
  <c r="M59"/>
  <c r="K59"/>
  <c r="I59"/>
  <c r="G59"/>
  <c r="M58"/>
  <c r="L58"/>
  <c r="K58"/>
  <c r="J58"/>
  <c r="I58"/>
  <c r="H58"/>
  <c r="G58"/>
  <c r="F58"/>
  <c r="O57"/>
  <c r="K57"/>
  <c r="H57"/>
  <c r="G57"/>
  <c r="N34"/>
  <c r="G51"/>
  <c r="O51"/>
  <c r="M51"/>
  <c r="L51"/>
  <c r="K51"/>
  <c r="J51"/>
  <c r="I51"/>
  <c r="H51"/>
  <c r="O46"/>
  <c r="N46"/>
  <c r="O41"/>
  <c r="N41"/>
  <c r="N35"/>
  <c r="N33"/>
  <c r="O34"/>
  <c r="O26"/>
  <c r="N26"/>
  <c r="O25"/>
  <c r="N25"/>
  <c r="O24"/>
  <c r="O19" s="1"/>
  <c r="N24"/>
  <c r="N19" s="1"/>
  <c r="O23"/>
  <c r="N23"/>
  <c r="O22"/>
  <c r="O17" s="1"/>
  <c r="N22"/>
  <c r="N21" s="1"/>
  <c r="N16" s="1"/>
  <c r="O20"/>
  <c r="N20"/>
  <c r="O18"/>
  <c r="N18"/>
  <c r="O33" l="1"/>
  <c r="K61"/>
  <c r="K56" s="1"/>
  <c r="O80"/>
  <c r="M61"/>
  <c r="M56" s="1"/>
  <c r="I61"/>
  <c r="I56" s="1"/>
  <c r="J61"/>
  <c r="J56" s="1"/>
  <c r="F41"/>
  <c r="G61"/>
  <c r="G56" s="1"/>
  <c r="F66"/>
  <c r="O61"/>
  <c r="O56" s="1"/>
  <c r="F61"/>
  <c r="F56" s="1"/>
  <c r="F51"/>
  <c r="O78"/>
  <c r="N31"/>
  <c r="N76" s="1"/>
  <c r="N80"/>
  <c r="O79"/>
  <c r="N78"/>
  <c r="M57"/>
  <c r="L61"/>
  <c r="L56" s="1"/>
  <c r="I57"/>
  <c r="O32"/>
  <c r="O77" s="1"/>
  <c r="N32"/>
  <c r="N79"/>
  <c r="O21"/>
  <c r="O16" s="1"/>
  <c r="O76" s="1"/>
  <c r="N17"/>
  <c r="M46"/>
  <c r="L46"/>
  <c r="M41"/>
  <c r="L41"/>
  <c r="M35"/>
  <c r="L35"/>
  <c r="L34"/>
  <c r="M33"/>
  <c r="L33"/>
  <c r="L32"/>
  <c r="M34"/>
  <c r="M26"/>
  <c r="L26"/>
  <c r="M25"/>
  <c r="L25"/>
  <c r="M24"/>
  <c r="M19" s="1"/>
  <c r="L24"/>
  <c r="L19" s="1"/>
  <c r="M23"/>
  <c r="M18" s="1"/>
  <c r="L23"/>
  <c r="L18" s="1"/>
  <c r="M22"/>
  <c r="M17" s="1"/>
  <c r="L22"/>
  <c r="L17" s="1"/>
  <c r="M20"/>
  <c r="L20"/>
  <c r="H22"/>
  <c r="H17" s="1"/>
  <c r="I22"/>
  <c r="I17" s="1"/>
  <c r="J22"/>
  <c r="J17" s="1"/>
  <c r="K22"/>
  <c r="H23"/>
  <c r="H18" s="1"/>
  <c r="I23"/>
  <c r="I18" s="1"/>
  <c r="J23"/>
  <c r="J18" s="1"/>
  <c r="K23"/>
  <c r="K18" s="1"/>
  <c r="H24"/>
  <c r="H19" s="1"/>
  <c r="I24"/>
  <c r="I19" s="1"/>
  <c r="J24"/>
  <c r="J19" s="1"/>
  <c r="K24"/>
  <c r="K19" s="1"/>
  <c r="H25"/>
  <c r="I25"/>
  <c r="I20" s="1"/>
  <c r="J25"/>
  <c r="J20" s="1"/>
  <c r="K25"/>
  <c r="K20" s="1"/>
  <c r="S26"/>
  <c r="R26"/>
  <c r="I35"/>
  <c r="H35"/>
  <c r="I34"/>
  <c r="I79" s="1"/>
  <c r="H34"/>
  <c r="I33"/>
  <c r="H33"/>
  <c r="I32"/>
  <c r="I77" s="1"/>
  <c r="H32"/>
  <c r="I46"/>
  <c r="H46"/>
  <c r="I41"/>
  <c r="H41"/>
  <c r="G25"/>
  <c r="G20" s="1"/>
  <c r="F25"/>
  <c r="G24"/>
  <c r="G19" s="1"/>
  <c r="F24"/>
  <c r="G23"/>
  <c r="F23"/>
  <c r="G22"/>
  <c r="F22"/>
  <c r="F17" s="1"/>
  <c r="I26"/>
  <c r="H26"/>
  <c r="H20"/>
  <c r="G10"/>
  <c r="H10" s="1"/>
  <c r="I10" s="1"/>
  <c r="J10" s="1"/>
  <c r="K10" s="1"/>
  <c r="L10" s="1"/>
  <c r="M10" s="1"/>
  <c r="K32"/>
  <c r="J33"/>
  <c r="K33"/>
  <c r="J34"/>
  <c r="K34"/>
  <c r="J35"/>
  <c r="K35"/>
  <c r="K26"/>
  <c r="J26"/>
  <c r="J46"/>
  <c r="K41"/>
  <c r="K46"/>
  <c r="J41"/>
  <c r="N77" l="1"/>
  <c r="K80"/>
  <c r="F35"/>
  <c r="P10"/>
  <c r="Q10" s="1"/>
  <c r="R10" s="1"/>
  <c r="S10" s="1"/>
  <c r="T10" s="1"/>
  <c r="U10" s="1"/>
  <c r="V10" s="1"/>
  <c r="W10" s="1"/>
  <c r="X10" s="1"/>
  <c r="Y10" s="1"/>
  <c r="Z10" s="1"/>
  <c r="AA10" s="1"/>
  <c r="N10"/>
  <c r="O10" s="1"/>
  <c r="I80"/>
  <c r="J79"/>
  <c r="M78"/>
  <c r="H77"/>
  <c r="L80"/>
  <c r="K78"/>
  <c r="M79"/>
  <c r="M36"/>
  <c r="M31" s="1"/>
  <c r="J78"/>
  <c r="L77"/>
  <c r="L79"/>
  <c r="L78"/>
  <c r="M80"/>
  <c r="K79"/>
  <c r="M32"/>
  <c r="M77" s="1"/>
  <c r="M21"/>
  <c r="M16" s="1"/>
  <c r="L36"/>
  <c r="L31" s="1"/>
  <c r="L21"/>
  <c r="L16" s="1"/>
  <c r="H79"/>
  <c r="J80"/>
  <c r="H78"/>
  <c r="H80"/>
  <c r="I78"/>
  <c r="G18"/>
  <c r="F34"/>
  <c r="G46"/>
  <c r="F19"/>
  <c r="G32"/>
  <c r="G34"/>
  <c r="G79" s="1"/>
  <c r="H21"/>
  <c r="H16" s="1"/>
  <c r="K21"/>
  <c r="K16" s="1"/>
  <c r="G26"/>
  <c r="G33"/>
  <c r="G35"/>
  <c r="G80" s="1"/>
  <c r="I36"/>
  <c r="I31" s="1"/>
  <c r="K17"/>
  <c r="K77" s="1"/>
  <c r="F46"/>
  <c r="I21"/>
  <c r="I16" s="1"/>
  <c r="H36"/>
  <c r="H31" s="1"/>
  <c r="J21"/>
  <c r="J16" s="1"/>
  <c r="J36"/>
  <c r="J31" s="1"/>
  <c r="F20"/>
  <c r="F18"/>
  <c r="K36"/>
  <c r="K31" s="1"/>
  <c r="G17"/>
  <c r="G21"/>
  <c r="G16" s="1"/>
  <c r="G41"/>
  <c r="F26"/>
  <c r="J32"/>
  <c r="J77" s="1"/>
  <c r="F33" l="1"/>
  <c r="F78" s="1"/>
  <c r="F36"/>
  <c r="F31" s="1"/>
  <c r="H76"/>
  <c r="G78"/>
  <c r="L76"/>
  <c r="K76"/>
  <c r="F80"/>
  <c r="J76"/>
  <c r="M76"/>
  <c r="I76"/>
  <c r="G36"/>
  <c r="G31" s="1"/>
  <c r="G76" s="1"/>
  <c r="G77"/>
  <c r="F79"/>
  <c r="F32"/>
  <c r="F77" s="1"/>
  <c r="F21"/>
  <c r="F16" s="1"/>
  <c r="F76" l="1"/>
</calcChain>
</file>

<file path=xl/sharedStrings.xml><?xml version="1.0" encoding="utf-8"?>
<sst xmlns="http://schemas.openxmlformats.org/spreadsheetml/2006/main" count="255" uniqueCount="72">
  <si>
    <t>№ п/п</t>
  </si>
  <si>
    <t>Главный распорядитель средств местного бюджета</t>
  </si>
  <si>
    <t>Целевая статья расходов</t>
  </si>
  <si>
    <t>Источник</t>
  </si>
  <si>
    <t>Код бюджетной классификации</t>
  </si>
  <si>
    <t>План</t>
  </si>
  <si>
    <t>Наименование</t>
  </si>
  <si>
    <t>Единица измерения</t>
  </si>
  <si>
    <t>Всего, из них расходы на счет:</t>
  </si>
  <si>
    <t>Х</t>
  </si>
  <si>
    <t>ВСЕГО по  муниципальной программе</t>
  </si>
  <si>
    <t>Факт</t>
  </si>
  <si>
    <t>Всего</t>
  </si>
  <si>
    <t xml:space="preserve">Факт </t>
  </si>
  <si>
    <t>Значение</t>
  </si>
  <si>
    <t>Объем (рублей)</t>
  </si>
  <si>
    <t>Наименование показателя</t>
  </si>
  <si>
    <t>Финансовое обеспечение</t>
  </si>
  <si>
    <t>Всего, из них расходы за счет:</t>
  </si>
  <si>
    <t>- источника №1</t>
  </si>
  <si>
    <t>- источника №2</t>
  </si>
  <si>
    <t>- источника №3</t>
  </si>
  <si>
    <t>- источника №4</t>
  </si>
  <si>
    <t>Целевой индикатор мероприятий муниципальной программы</t>
  </si>
  <si>
    <t>2</t>
  </si>
  <si>
    <t xml:space="preserve"> о реализации муниципальной программы  Москаленского муниципального района Омской области (далее - муниципальная программа)</t>
  </si>
  <si>
    <t>ОТЧЕТ</t>
  </si>
  <si>
    <t xml:space="preserve">   2022 год</t>
  </si>
  <si>
    <t>Цель муниципальной программы: Устойчивое развитие сельских территорий</t>
  </si>
  <si>
    <t>Цель подпрограммы 2 муниципальной программы: "Комплексное обустройство объектами социальной и инжинерной  инфраструктуры населенных пунктов, объектов агропромышленного комплекса, расположенных в сельской местности"</t>
  </si>
  <si>
    <t>Мероприятие 1: Содержание автомобильных дорог</t>
  </si>
  <si>
    <t>Доля протяженности муниципальных автомобильных дорог межпоселкого значения, содержание которыъх осуществляется  курглогодично, в общей протяженности автомобильных дорог</t>
  </si>
  <si>
    <t>км.</t>
  </si>
  <si>
    <t>Итого по подпрограмме 2 муниципальной программы</t>
  </si>
  <si>
    <t>Мероприятие 2: Выполнение работ по строительству объекта"Сеть газораспределительния по д. Губернское Москаленского муниципального района Омской области"</t>
  </si>
  <si>
    <t>1.1.</t>
  </si>
  <si>
    <t>1.1.2</t>
  </si>
  <si>
    <t>2.1.</t>
  </si>
  <si>
    <t>2.1.2</t>
  </si>
  <si>
    <t>2.1.1</t>
  </si>
  <si>
    <t>Протяженность автомобильных дорог, в отношении которых произведен ремонт</t>
  </si>
  <si>
    <t>2220210020</t>
  </si>
  <si>
    <t>2220110020   22201L6351</t>
  </si>
  <si>
    <t>"Комплексное развитие сельских территорий Москаленского муниципального района Омской области"</t>
  </si>
  <si>
    <t>Основное мероприятие: "Повышение уровня комплексного обустройства"</t>
  </si>
  <si>
    <t>Протяженность построенного газопровода</t>
  </si>
  <si>
    <t>(502) Администрация Москаленского муниципального района Омской области</t>
  </si>
  <si>
    <t>2021 год</t>
  </si>
  <si>
    <t>Мероприятие 2: Ремонт автомобильных дорог</t>
  </si>
  <si>
    <t>2023 год</t>
  </si>
  <si>
    <t>2024 год</t>
  </si>
  <si>
    <t>2.1.3</t>
  </si>
  <si>
    <t>3</t>
  </si>
  <si>
    <t>Задача № 3 подпрограммы 2 муниципальной программы: Проведение частично разрушенного гидротехнического сооружения в безопасное техническое состояние</t>
  </si>
  <si>
    <t>3.1.</t>
  </si>
  <si>
    <t>Основное мероприятие: "Мероприятия в области использования гидротехнических сооружений"</t>
  </si>
  <si>
    <t>Основное мероприятие: "Улучшение транспортной доступности сельских населенных пунктов"</t>
  </si>
  <si>
    <t>Мероприятие 1: Разработка проектно-сметной документации по капитальному ремонту гидротехнического сооружения на Амринской балке, расположенного в 6,1 км на юго-запад от д. Гвоздевка Москаленского муниципального района Омской области</t>
  </si>
  <si>
    <t>Составление проектно-сметной документации по капитальному ремонту гидротехнического сооружения</t>
  </si>
  <si>
    <t>количество</t>
  </si>
  <si>
    <t>метров</t>
  </si>
  <si>
    <t>А.Ф. Герлиц</t>
  </si>
  <si>
    <t>2220372650
22203S2650</t>
  </si>
  <si>
    <t>3.1.1</t>
  </si>
  <si>
    <t>на 1 января 2025 года</t>
  </si>
  <si>
    <t>Мероприятие 3: Ремонт автомобильных дорог: "Челябинск-Омск-Новосибирск"-д. Северное, Омская область, Москаленский район, подъезд к с. Звездино Москаленского муниципального района Омской области</t>
  </si>
  <si>
    <t>процент</t>
  </si>
  <si>
    <t>Подпрограмма 2 "Развитие социальной и инжинерной инфраструктуры на сельских территориях"</t>
  </si>
  <si>
    <t>Задача 3 муниципальной программы: "Комлексное обустройство объектами социальной и инжинерной инфраструктуры населенных пунктов, объектов агропромышленного комплекса, расположенных в сельской местности"</t>
  </si>
  <si>
    <t>Задача 1 подпрограммы 2 муниципальной программы: Развитие комплексного обустройства сельских территорий</t>
  </si>
  <si>
    <t>Задача 2 подпрограммы 2 муниципальной программы: Развитие транспортной доступности сельских населенных пунктов</t>
  </si>
  <si>
    <t>Исполняющий полномочия Главы Москаленского муниципального района Омской области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</si>
</sst>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.0"/>
    <numFmt numFmtId="166" formatCode="_(* #,##0.000_);_(* \(#,##0.000\);_(* &quot;-&quot;??_);_(@_)"/>
  </numFmts>
  <fonts count="1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2" fillId="0" borderId="2" xfId="0" applyFont="1" applyFill="1" applyBorder="1" applyAlignment="1">
      <alignment wrapText="1"/>
    </xf>
    <xf numFmtId="0" fontId="10" fillId="0" borderId="0" xfId="0" applyFont="1"/>
    <xf numFmtId="49" fontId="2" fillId="0" borderId="2" xfId="0" applyNumberFormat="1" applyFont="1" applyFill="1" applyBorder="1" applyAlignment="1">
      <alignment wrapText="1"/>
    </xf>
    <xf numFmtId="2" fontId="2" fillId="0" borderId="2" xfId="0" applyNumberFormat="1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justify" wrapText="1"/>
    </xf>
    <xf numFmtId="0" fontId="3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top" wrapText="1"/>
    </xf>
    <xf numFmtId="0" fontId="10" fillId="0" borderId="2" xfId="0" applyFont="1" applyBorder="1"/>
    <xf numFmtId="0" fontId="10" fillId="0" borderId="2" xfId="0" applyFont="1" applyBorder="1" applyAlignment="1"/>
    <xf numFmtId="0" fontId="2" fillId="0" borderId="2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Fill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6" fontId="4" fillId="0" borderId="0" xfId="1" applyNumberFormat="1" applyFont="1" applyFill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top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7"/>
  <sheetViews>
    <sheetView tabSelected="1" view="pageBreakPreview" topLeftCell="A64" zoomScale="73" zoomScaleSheetLayoutView="73" workbookViewId="0">
      <selection activeCell="D87" sqref="D87"/>
    </sheetView>
  </sheetViews>
  <sheetFormatPr defaultRowHeight="13"/>
  <cols>
    <col min="1" max="1" width="5.7265625" customWidth="1"/>
    <col min="2" max="2" width="29.7265625" customWidth="1"/>
    <col min="3" max="3" width="9.54296875" customWidth="1"/>
    <col min="4" max="4" width="11.81640625" customWidth="1"/>
    <col min="5" max="5" width="26.26953125" customWidth="1"/>
    <col min="6" max="7" width="11.26953125" customWidth="1"/>
    <col min="8" max="8" width="10.54296875" customWidth="1"/>
    <col min="9" max="9" width="11.1796875" customWidth="1"/>
    <col min="10" max="10" width="11.26953125" customWidth="1"/>
    <col min="11" max="11" width="11" customWidth="1"/>
    <col min="12" max="12" width="10.81640625" customWidth="1"/>
    <col min="13" max="15" width="12" customWidth="1"/>
    <col min="16" max="16" width="28.7265625" customWidth="1"/>
    <col min="17" max="17" width="7.81640625" customWidth="1"/>
    <col min="18" max="25" width="6.54296875" customWidth="1"/>
    <col min="26" max="27" width="7.1796875" style="32" customWidth="1"/>
    <col min="28" max="28" width="15" customWidth="1"/>
  </cols>
  <sheetData>
    <row r="1" spans="1:27" ht="16.5" customHeight="1">
      <c r="A1" s="86" t="s">
        <v>26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7" ht="16.5" customHeight="1">
      <c r="A2" s="87" t="s">
        <v>25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7" ht="16.5" customHeight="1">
      <c r="A3" s="91" t="s">
        <v>43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1"/>
      <c r="Y3" s="1"/>
    </row>
    <row r="4" spans="1:27" ht="16.5" customHeight="1">
      <c r="A4" s="86" t="s">
        <v>64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1"/>
      <c r="Y4" s="1"/>
    </row>
    <row r="5" spans="1:27" ht="8.2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4"/>
      <c r="R5" s="4"/>
      <c r="S5" s="4"/>
      <c r="T5" s="4"/>
      <c r="U5" s="4"/>
      <c r="V5" s="4"/>
      <c r="W5" s="4"/>
    </row>
    <row r="6" spans="1:27" s="9" customFormat="1" ht="14.25" customHeight="1">
      <c r="A6" s="68" t="s">
        <v>0</v>
      </c>
      <c r="B6" s="68" t="s">
        <v>16</v>
      </c>
      <c r="C6" s="88" t="s">
        <v>17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89"/>
      <c r="P6" s="66" t="s">
        <v>23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s="9" customFormat="1" ht="13.5" customHeight="1">
      <c r="A7" s="69"/>
      <c r="B7" s="69"/>
      <c r="C7" s="80" t="s">
        <v>4</v>
      </c>
      <c r="D7" s="81"/>
      <c r="E7" s="66" t="s">
        <v>3</v>
      </c>
      <c r="F7" s="88" t="s">
        <v>15</v>
      </c>
      <c r="G7" s="90"/>
      <c r="H7" s="90"/>
      <c r="I7" s="90"/>
      <c r="J7" s="90"/>
      <c r="K7" s="90"/>
      <c r="L7" s="90"/>
      <c r="M7" s="90"/>
      <c r="N7" s="90"/>
      <c r="O7" s="89"/>
      <c r="P7" s="66" t="s">
        <v>6</v>
      </c>
      <c r="Q7" s="66" t="s">
        <v>7</v>
      </c>
      <c r="R7" s="66" t="s">
        <v>14</v>
      </c>
      <c r="S7" s="66"/>
      <c r="T7" s="66"/>
      <c r="U7" s="66"/>
      <c r="V7" s="66"/>
      <c r="W7" s="66"/>
      <c r="X7" s="66"/>
      <c r="Y7" s="66"/>
      <c r="Z7" s="66"/>
      <c r="AA7" s="66"/>
    </row>
    <row r="8" spans="1:27" s="9" customFormat="1" ht="14.25" customHeight="1">
      <c r="A8" s="69"/>
      <c r="B8" s="69"/>
      <c r="C8" s="82"/>
      <c r="D8" s="83"/>
      <c r="E8" s="67"/>
      <c r="F8" s="66" t="s">
        <v>12</v>
      </c>
      <c r="G8" s="67"/>
      <c r="H8" s="67" t="s">
        <v>47</v>
      </c>
      <c r="I8" s="67"/>
      <c r="J8" s="66" t="s">
        <v>27</v>
      </c>
      <c r="K8" s="66"/>
      <c r="L8" s="66" t="s">
        <v>49</v>
      </c>
      <c r="M8" s="66"/>
      <c r="N8" s="88" t="s">
        <v>50</v>
      </c>
      <c r="O8" s="89"/>
      <c r="P8" s="67"/>
      <c r="Q8" s="67"/>
      <c r="R8" s="66" t="s">
        <v>12</v>
      </c>
      <c r="S8" s="67"/>
      <c r="T8" s="67">
        <v>2021</v>
      </c>
      <c r="U8" s="67"/>
      <c r="V8" s="66">
        <v>2022</v>
      </c>
      <c r="W8" s="66"/>
      <c r="X8" s="92">
        <v>2023</v>
      </c>
      <c r="Y8" s="92"/>
      <c r="Z8" s="37">
        <v>2024</v>
      </c>
      <c r="AA8" s="38"/>
    </row>
    <row r="9" spans="1:27" s="9" customFormat="1" ht="73.5" customHeight="1">
      <c r="A9" s="70"/>
      <c r="B9" s="70"/>
      <c r="C9" s="8" t="s">
        <v>1</v>
      </c>
      <c r="D9" s="7" t="s">
        <v>2</v>
      </c>
      <c r="E9" s="67"/>
      <c r="F9" s="10" t="s">
        <v>5</v>
      </c>
      <c r="G9" s="8" t="s">
        <v>11</v>
      </c>
      <c r="H9" s="8" t="s">
        <v>5</v>
      </c>
      <c r="I9" s="8" t="s">
        <v>11</v>
      </c>
      <c r="J9" s="8" t="s">
        <v>5</v>
      </c>
      <c r="K9" s="8" t="s">
        <v>11</v>
      </c>
      <c r="L9" s="22" t="s">
        <v>5</v>
      </c>
      <c r="M9" s="22" t="s">
        <v>11</v>
      </c>
      <c r="N9" s="25" t="s">
        <v>5</v>
      </c>
      <c r="O9" s="25" t="s">
        <v>11</v>
      </c>
      <c r="P9" s="67"/>
      <c r="Q9" s="67"/>
      <c r="R9" s="27" t="s">
        <v>5</v>
      </c>
      <c r="S9" s="27" t="s">
        <v>13</v>
      </c>
      <c r="T9" s="27" t="s">
        <v>5</v>
      </c>
      <c r="U9" s="27" t="s">
        <v>11</v>
      </c>
      <c r="V9" s="27" t="s">
        <v>5</v>
      </c>
      <c r="W9" s="27" t="s">
        <v>11</v>
      </c>
      <c r="X9" s="24" t="s">
        <v>5</v>
      </c>
      <c r="Y9" s="24" t="s">
        <v>11</v>
      </c>
      <c r="Z9" s="24" t="s">
        <v>5</v>
      </c>
      <c r="AA9" s="24" t="s">
        <v>11</v>
      </c>
    </row>
    <row r="10" spans="1:27" s="9" customFormat="1" ht="11.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f>F10+1</f>
        <v>7</v>
      </c>
      <c r="H10" s="11">
        <f t="shared" ref="H10:I10" si="0">G10+1</f>
        <v>8</v>
      </c>
      <c r="I10" s="11">
        <f t="shared" si="0"/>
        <v>9</v>
      </c>
      <c r="J10" s="11">
        <f t="shared" ref="J10" si="1">I10+1</f>
        <v>10</v>
      </c>
      <c r="K10" s="11">
        <f t="shared" ref="K10" si="2">J10+1</f>
        <v>11</v>
      </c>
      <c r="L10" s="11">
        <f t="shared" ref="L10" si="3">K10+1</f>
        <v>12</v>
      </c>
      <c r="M10" s="11">
        <f t="shared" ref="M10" si="4">L10+1</f>
        <v>13</v>
      </c>
      <c r="N10" s="11">
        <f t="shared" ref="N10" si="5">M10+1</f>
        <v>14</v>
      </c>
      <c r="O10" s="11">
        <f t="shared" ref="O10" si="6">N10+1</f>
        <v>15</v>
      </c>
      <c r="P10" s="11">
        <f t="shared" ref="P10" si="7">M10+1</f>
        <v>14</v>
      </c>
      <c r="Q10" s="11">
        <f t="shared" ref="Q10" si="8">P10+1</f>
        <v>15</v>
      </c>
      <c r="R10" s="11">
        <f t="shared" ref="R10" si="9">Q10+1</f>
        <v>16</v>
      </c>
      <c r="S10" s="11">
        <f t="shared" ref="S10" si="10">R10+1</f>
        <v>17</v>
      </c>
      <c r="T10" s="11">
        <f t="shared" ref="T10" si="11">S10+1</f>
        <v>18</v>
      </c>
      <c r="U10" s="11">
        <f t="shared" ref="U10" si="12">T10+1</f>
        <v>19</v>
      </c>
      <c r="V10" s="11">
        <f t="shared" ref="V10" si="13">U10+1</f>
        <v>20</v>
      </c>
      <c r="W10" s="11">
        <f t="shared" ref="W10" si="14">V10+1</f>
        <v>21</v>
      </c>
      <c r="X10" s="11">
        <f t="shared" ref="X10" si="15">W10+1</f>
        <v>22</v>
      </c>
      <c r="Y10" s="11">
        <f t="shared" ref="Y10" si="16">X10+1</f>
        <v>23</v>
      </c>
      <c r="Z10" s="33">
        <f t="shared" ref="Z10" si="17">Y10+1</f>
        <v>24</v>
      </c>
      <c r="AA10" s="33">
        <f t="shared" ref="AA10" si="18">Z10+1</f>
        <v>25</v>
      </c>
    </row>
    <row r="11" spans="1:27" s="16" customFormat="1" ht="15.75" customHeight="1">
      <c r="A11" s="59" t="s">
        <v>28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7" s="16" customFormat="1" ht="15" customHeight="1">
      <c r="A12" s="59" t="s">
        <v>67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</row>
    <row r="13" spans="1:27" s="16" customFormat="1" ht="15" customHeight="1">
      <c r="A13" s="59" t="s">
        <v>68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1:27" s="16" customFormat="1" ht="15" customHeight="1">
      <c r="A14" s="59" t="s">
        <v>29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</row>
    <row r="15" spans="1:27" s="16" customFormat="1" ht="2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30"/>
      <c r="Y15" s="30"/>
      <c r="Z15" s="34"/>
      <c r="AA15" s="34"/>
    </row>
    <row r="16" spans="1:27" s="16" customFormat="1" ht="13.5" customHeight="1">
      <c r="A16" s="58">
        <v>1</v>
      </c>
      <c r="B16" s="93" t="s">
        <v>69</v>
      </c>
      <c r="C16" s="94"/>
      <c r="D16" s="95"/>
      <c r="E16" s="28" t="s">
        <v>18</v>
      </c>
      <c r="F16" s="18">
        <f>F21</f>
        <v>1892063.47</v>
      </c>
      <c r="G16" s="18">
        <f t="shared" ref="G16:K16" si="19">G21</f>
        <v>1892063.47</v>
      </c>
      <c r="H16" s="18">
        <f t="shared" ref="H16:I20" si="20">H21</f>
        <v>1892063.47</v>
      </c>
      <c r="I16" s="18">
        <f t="shared" si="20"/>
        <v>1892063.47</v>
      </c>
      <c r="J16" s="18">
        <f t="shared" si="19"/>
        <v>0</v>
      </c>
      <c r="K16" s="18">
        <f t="shared" si="19"/>
        <v>0</v>
      </c>
      <c r="L16" s="18">
        <f t="shared" ref="L16:M16" si="21">L21</f>
        <v>0</v>
      </c>
      <c r="M16" s="18">
        <f t="shared" si="21"/>
        <v>0</v>
      </c>
      <c r="N16" s="18">
        <f t="shared" ref="N16:O16" si="22">N21</f>
        <v>0</v>
      </c>
      <c r="O16" s="18">
        <f t="shared" si="22"/>
        <v>0</v>
      </c>
      <c r="P16" s="58" t="s">
        <v>9</v>
      </c>
      <c r="Q16" s="58" t="s">
        <v>9</v>
      </c>
      <c r="R16" s="58" t="s">
        <v>9</v>
      </c>
      <c r="S16" s="58" t="s">
        <v>9</v>
      </c>
      <c r="T16" s="58" t="s">
        <v>9</v>
      </c>
      <c r="U16" s="58" t="s">
        <v>9</v>
      </c>
      <c r="V16" s="58" t="s">
        <v>9</v>
      </c>
      <c r="W16" s="58" t="s">
        <v>9</v>
      </c>
      <c r="X16" s="58" t="s">
        <v>9</v>
      </c>
      <c r="Y16" s="58" t="s">
        <v>9</v>
      </c>
      <c r="Z16" s="58" t="s">
        <v>9</v>
      </c>
      <c r="AA16" s="58" t="s">
        <v>9</v>
      </c>
    </row>
    <row r="17" spans="1:27" s="16" customFormat="1" ht="13.5" customHeight="1">
      <c r="A17" s="58"/>
      <c r="B17" s="96"/>
      <c r="C17" s="97"/>
      <c r="D17" s="98"/>
      <c r="E17" s="17" t="s">
        <v>19</v>
      </c>
      <c r="F17" s="18">
        <f>F22</f>
        <v>102586.49</v>
      </c>
      <c r="G17" s="18">
        <f t="shared" ref="G17:K17" si="23">G22</f>
        <v>102586.49</v>
      </c>
      <c r="H17" s="18">
        <f t="shared" si="20"/>
        <v>102586.49</v>
      </c>
      <c r="I17" s="18">
        <f t="shared" si="20"/>
        <v>102586.49</v>
      </c>
      <c r="J17" s="18">
        <f t="shared" si="23"/>
        <v>0</v>
      </c>
      <c r="K17" s="18">
        <f t="shared" si="23"/>
        <v>0</v>
      </c>
      <c r="L17" s="18">
        <f t="shared" ref="L17:M17" si="24">L22</f>
        <v>0</v>
      </c>
      <c r="M17" s="18">
        <f t="shared" si="24"/>
        <v>0</v>
      </c>
      <c r="N17" s="18">
        <f t="shared" ref="N17:O17" si="25">N22</f>
        <v>0</v>
      </c>
      <c r="O17" s="18">
        <f t="shared" si="25"/>
        <v>0</v>
      </c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1:27" s="16" customFormat="1" ht="13.5" customHeight="1">
      <c r="A18" s="58"/>
      <c r="B18" s="96"/>
      <c r="C18" s="97"/>
      <c r="D18" s="98"/>
      <c r="E18" s="17" t="s">
        <v>20</v>
      </c>
      <c r="F18" s="18">
        <f t="shared" ref="F18:K18" si="26">F23</f>
        <v>1789476.98</v>
      </c>
      <c r="G18" s="18">
        <f t="shared" si="26"/>
        <v>1789476.98</v>
      </c>
      <c r="H18" s="18">
        <f t="shared" si="20"/>
        <v>1789476.98</v>
      </c>
      <c r="I18" s="18">
        <f t="shared" si="20"/>
        <v>1789476.98</v>
      </c>
      <c r="J18" s="18">
        <f t="shared" si="26"/>
        <v>0</v>
      </c>
      <c r="K18" s="18">
        <f t="shared" si="26"/>
        <v>0</v>
      </c>
      <c r="L18" s="18">
        <f t="shared" ref="L18:M18" si="27">L23</f>
        <v>0</v>
      </c>
      <c r="M18" s="18">
        <f t="shared" si="27"/>
        <v>0</v>
      </c>
      <c r="N18" s="18">
        <f t="shared" ref="N18:O18" si="28">N23</f>
        <v>0</v>
      </c>
      <c r="O18" s="18">
        <f t="shared" si="28"/>
        <v>0</v>
      </c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s="16" customFormat="1" ht="13.5" customHeight="1">
      <c r="A19" s="58"/>
      <c r="B19" s="96"/>
      <c r="C19" s="97"/>
      <c r="D19" s="98"/>
      <c r="E19" s="17" t="s">
        <v>21</v>
      </c>
      <c r="F19" s="18">
        <f t="shared" ref="F19:K19" si="29">F24</f>
        <v>0</v>
      </c>
      <c r="G19" s="18">
        <f t="shared" si="29"/>
        <v>0</v>
      </c>
      <c r="H19" s="18">
        <f t="shared" si="20"/>
        <v>0</v>
      </c>
      <c r="I19" s="18">
        <f t="shared" si="20"/>
        <v>0</v>
      </c>
      <c r="J19" s="18">
        <f t="shared" si="29"/>
        <v>0</v>
      </c>
      <c r="K19" s="18">
        <f t="shared" si="29"/>
        <v>0</v>
      </c>
      <c r="L19" s="18">
        <f t="shared" ref="L19:M19" si="30">L24</f>
        <v>0</v>
      </c>
      <c r="M19" s="18">
        <f t="shared" si="30"/>
        <v>0</v>
      </c>
      <c r="N19" s="18">
        <f t="shared" ref="N19:O19" si="31">N24</f>
        <v>0</v>
      </c>
      <c r="O19" s="18">
        <f t="shared" si="31"/>
        <v>0</v>
      </c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s="16" customFormat="1" ht="13.5" customHeight="1">
      <c r="A20" s="58"/>
      <c r="B20" s="99"/>
      <c r="C20" s="100"/>
      <c r="D20" s="101"/>
      <c r="E20" s="17" t="s">
        <v>22</v>
      </c>
      <c r="F20" s="18">
        <f t="shared" ref="F20:K20" si="32">F25</f>
        <v>0</v>
      </c>
      <c r="G20" s="18">
        <f t="shared" si="32"/>
        <v>0</v>
      </c>
      <c r="H20" s="18">
        <f t="shared" si="20"/>
        <v>0</v>
      </c>
      <c r="I20" s="18">
        <f t="shared" si="20"/>
        <v>0</v>
      </c>
      <c r="J20" s="18">
        <f t="shared" si="32"/>
        <v>0</v>
      </c>
      <c r="K20" s="18">
        <f t="shared" si="32"/>
        <v>0</v>
      </c>
      <c r="L20" s="18">
        <f t="shared" ref="L20:M20" si="33">L25</f>
        <v>0</v>
      </c>
      <c r="M20" s="18">
        <f t="shared" si="33"/>
        <v>0</v>
      </c>
      <c r="N20" s="18">
        <f t="shared" ref="N20:O20" si="34">N25</f>
        <v>0</v>
      </c>
      <c r="O20" s="18">
        <f t="shared" si="34"/>
        <v>0</v>
      </c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s="16" customFormat="1" ht="13.5" customHeight="1">
      <c r="A21" s="58" t="s">
        <v>35</v>
      </c>
      <c r="B21" s="93" t="s">
        <v>44</v>
      </c>
      <c r="C21" s="94"/>
      <c r="D21" s="95"/>
      <c r="E21" s="17" t="s">
        <v>18</v>
      </c>
      <c r="F21" s="18">
        <f>F22+F23+F24+F25</f>
        <v>1892063.47</v>
      </c>
      <c r="G21" s="18">
        <f t="shared" ref="G21:K21" si="35">G22+G23+G24+G25</f>
        <v>1892063.47</v>
      </c>
      <c r="H21" s="18">
        <f>H22+H23+H24+H25</f>
        <v>1892063.47</v>
      </c>
      <c r="I21" s="18">
        <f>I22+I23+I24+I25</f>
        <v>1892063.47</v>
      </c>
      <c r="J21" s="18">
        <f t="shared" si="35"/>
        <v>0</v>
      </c>
      <c r="K21" s="18">
        <f t="shared" si="35"/>
        <v>0</v>
      </c>
      <c r="L21" s="18">
        <f t="shared" ref="L21:M21" si="36">L22+L23+L24+L25</f>
        <v>0</v>
      </c>
      <c r="M21" s="18">
        <f t="shared" si="36"/>
        <v>0</v>
      </c>
      <c r="N21" s="18">
        <f t="shared" ref="N21:O21" si="37">N22+N23+N24+N25</f>
        <v>0</v>
      </c>
      <c r="O21" s="18">
        <f t="shared" si="37"/>
        <v>0</v>
      </c>
      <c r="P21" s="58" t="s">
        <v>9</v>
      </c>
      <c r="Q21" s="58" t="s">
        <v>9</v>
      </c>
      <c r="R21" s="58" t="s">
        <v>9</v>
      </c>
      <c r="S21" s="58" t="s">
        <v>9</v>
      </c>
      <c r="T21" s="58" t="s">
        <v>9</v>
      </c>
      <c r="U21" s="58" t="s">
        <v>9</v>
      </c>
      <c r="V21" s="58" t="s">
        <v>9</v>
      </c>
      <c r="W21" s="58" t="s">
        <v>9</v>
      </c>
      <c r="X21" s="58" t="s">
        <v>9</v>
      </c>
      <c r="Y21" s="58" t="s">
        <v>9</v>
      </c>
      <c r="Z21" s="58" t="s">
        <v>9</v>
      </c>
      <c r="AA21" s="58" t="s">
        <v>9</v>
      </c>
    </row>
    <row r="22" spans="1:27" s="16" customFormat="1" ht="13.5" customHeight="1">
      <c r="A22" s="58"/>
      <c r="B22" s="96"/>
      <c r="C22" s="97"/>
      <c r="D22" s="98"/>
      <c r="E22" s="17" t="s">
        <v>19</v>
      </c>
      <c r="F22" s="18">
        <f>F27</f>
        <v>102586.49</v>
      </c>
      <c r="G22" s="18">
        <f t="shared" ref="G22:K22" si="38">G27</f>
        <v>102586.49</v>
      </c>
      <c r="H22" s="18">
        <f t="shared" si="38"/>
        <v>102586.49</v>
      </c>
      <c r="I22" s="18">
        <f t="shared" si="38"/>
        <v>102586.49</v>
      </c>
      <c r="J22" s="18">
        <f t="shared" si="38"/>
        <v>0</v>
      </c>
      <c r="K22" s="18">
        <f t="shared" si="38"/>
        <v>0</v>
      </c>
      <c r="L22" s="18">
        <f t="shared" ref="L22:M22" si="39">L27</f>
        <v>0</v>
      </c>
      <c r="M22" s="18">
        <f t="shared" si="39"/>
        <v>0</v>
      </c>
      <c r="N22" s="18">
        <f t="shared" ref="N22:O22" si="40">N27</f>
        <v>0</v>
      </c>
      <c r="O22" s="18">
        <f t="shared" si="40"/>
        <v>0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s="16" customFormat="1" ht="13.5" customHeight="1">
      <c r="A23" s="58"/>
      <c r="B23" s="96"/>
      <c r="C23" s="97"/>
      <c r="D23" s="98"/>
      <c r="E23" s="17" t="s">
        <v>20</v>
      </c>
      <c r="F23" s="18">
        <f t="shared" ref="F23:K25" si="41">F28</f>
        <v>1789476.98</v>
      </c>
      <c r="G23" s="18">
        <f t="shared" si="41"/>
        <v>1789476.98</v>
      </c>
      <c r="H23" s="18">
        <f t="shared" si="41"/>
        <v>1789476.98</v>
      </c>
      <c r="I23" s="18">
        <f t="shared" si="41"/>
        <v>1789476.98</v>
      </c>
      <c r="J23" s="18">
        <f t="shared" si="41"/>
        <v>0</v>
      </c>
      <c r="K23" s="18">
        <f t="shared" si="41"/>
        <v>0</v>
      </c>
      <c r="L23" s="18">
        <f t="shared" ref="L23:M23" si="42">L28</f>
        <v>0</v>
      </c>
      <c r="M23" s="18">
        <f t="shared" si="42"/>
        <v>0</v>
      </c>
      <c r="N23" s="18">
        <f t="shared" ref="N23:O23" si="43">N28</f>
        <v>0</v>
      </c>
      <c r="O23" s="18">
        <f t="shared" si="43"/>
        <v>0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s="16" customFormat="1" ht="13.5" customHeight="1">
      <c r="A24" s="58"/>
      <c r="B24" s="96"/>
      <c r="C24" s="97"/>
      <c r="D24" s="98"/>
      <c r="E24" s="17" t="s">
        <v>21</v>
      </c>
      <c r="F24" s="18">
        <f t="shared" si="41"/>
        <v>0</v>
      </c>
      <c r="G24" s="18">
        <f t="shared" si="41"/>
        <v>0</v>
      </c>
      <c r="H24" s="18">
        <f t="shared" si="41"/>
        <v>0</v>
      </c>
      <c r="I24" s="18">
        <f t="shared" si="41"/>
        <v>0</v>
      </c>
      <c r="J24" s="18">
        <f t="shared" si="41"/>
        <v>0</v>
      </c>
      <c r="K24" s="18">
        <f t="shared" si="41"/>
        <v>0</v>
      </c>
      <c r="L24" s="18">
        <f t="shared" ref="L24:M24" si="44">L29</f>
        <v>0</v>
      </c>
      <c r="M24" s="18">
        <f t="shared" si="44"/>
        <v>0</v>
      </c>
      <c r="N24" s="18">
        <f t="shared" ref="N24:O24" si="45">N29</f>
        <v>0</v>
      </c>
      <c r="O24" s="18">
        <f t="shared" si="45"/>
        <v>0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s="16" customFormat="1" ht="13.5" customHeight="1">
      <c r="A25" s="58"/>
      <c r="B25" s="99"/>
      <c r="C25" s="100"/>
      <c r="D25" s="101"/>
      <c r="E25" s="17" t="s">
        <v>22</v>
      </c>
      <c r="F25" s="18">
        <f t="shared" si="41"/>
        <v>0</v>
      </c>
      <c r="G25" s="18">
        <f t="shared" si="41"/>
        <v>0</v>
      </c>
      <c r="H25" s="18">
        <f t="shared" si="41"/>
        <v>0</v>
      </c>
      <c r="I25" s="18">
        <f t="shared" si="41"/>
        <v>0</v>
      </c>
      <c r="J25" s="18">
        <f t="shared" si="41"/>
        <v>0</v>
      </c>
      <c r="K25" s="18">
        <f t="shared" si="41"/>
        <v>0</v>
      </c>
      <c r="L25" s="18">
        <f t="shared" ref="L25:M25" si="46">L30</f>
        <v>0</v>
      </c>
      <c r="M25" s="18">
        <f t="shared" si="46"/>
        <v>0</v>
      </c>
      <c r="N25" s="18">
        <f t="shared" ref="N25:O25" si="47">N30</f>
        <v>0</v>
      </c>
      <c r="O25" s="18">
        <f t="shared" si="47"/>
        <v>0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s="16" customFormat="1" ht="13.5" customHeight="1">
      <c r="A26" s="36" t="s">
        <v>36</v>
      </c>
      <c r="B26" s="64" t="s">
        <v>34</v>
      </c>
      <c r="C26" s="50" t="s">
        <v>46</v>
      </c>
      <c r="D26" s="50" t="s">
        <v>42</v>
      </c>
      <c r="E26" s="15" t="s">
        <v>18</v>
      </c>
      <c r="F26" s="18">
        <f t="shared" ref="F26:K26" si="48">F27+F28+F29+F30</f>
        <v>1892063.47</v>
      </c>
      <c r="G26" s="18">
        <f t="shared" si="48"/>
        <v>1892063.47</v>
      </c>
      <c r="H26" s="18">
        <f t="shared" si="48"/>
        <v>1892063.47</v>
      </c>
      <c r="I26" s="18">
        <f t="shared" si="48"/>
        <v>1892063.47</v>
      </c>
      <c r="J26" s="19">
        <f t="shared" si="48"/>
        <v>0</v>
      </c>
      <c r="K26" s="19">
        <f t="shared" si="48"/>
        <v>0</v>
      </c>
      <c r="L26" s="19">
        <f t="shared" ref="L26:M26" si="49">L27+L28+L29+L30</f>
        <v>0</v>
      </c>
      <c r="M26" s="19">
        <f t="shared" si="49"/>
        <v>0</v>
      </c>
      <c r="N26" s="19">
        <f t="shared" ref="N26:O26" si="50">N27+N28+N29+N30</f>
        <v>0</v>
      </c>
      <c r="O26" s="19">
        <f t="shared" si="50"/>
        <v>0</v>
      </c>
      <c r="P26" s="52" t="s">
        <v>45</v>
      </c>
      <c r="Q26" s="58" t="s">
        <v>32</v>
      </c>
      <c r="R26" s="58">
        <f>T26+V26</f>
        <v>1.0840000000000001</v>
      </c>
      <c r="S26" s="58">
        <f>U26+W26</f>
        <v>1.0840000000000001</v>
      </c>
      <c r="T26" s="58">
        <v>1.0840000000000001</v>
      </c>
      <c r="U26" s="58">
        <v>1.0840000000000001</v>
      </c>
      <c r="V26" s="58">
        <v>0</v>
      </c>
      <c r="W26" s="58">
        <v>0</v>
      </c>
      <c r="X26" s="58">
        <v>0</v>
      </c>
      <c r="Y26" s="58">
        <v>0</v>
      </c>
      <c r="Z26" s="43">
        <v>0</v>
      </c>
      <c r="AA26" s="43">
        <v>0</v>
      </c>
    </row>
    <row r="27" spans="1:27" s="16" customFormat="1" ht="13.5" customHeight="1">
      <c r="A27" s="36"/>
      <c r="B27" s="64"/>
      <c r="C27" s="50"/>
      <c r="D27" s="50"/>
      <c r="E27" s="17" t="s">
        <v>19</v>
      </c>
      <c r="F27" s="18">
        <f>H27+J27+L27+N27</f>
        <v>102586.49</v>
      </c>
      <c r="G27" s="18">
        <f>I27+K27+M27+O27</f>
        <v>102586.49</v>
      </c>
      <c r="H27" s="18">
        <v>102586.49</v>
      </c>
      <c r="I27" s="18">
        <v>102586.49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52"/>
      <c r="Q27" s="58"/>
      <c r="R27" s="58"/>
      <c r="S27" s="58"/>
      <c r="T27" s="58"/>
      <c r="U27" s="58"/>
      <c r="V27" s="58"/>
      <c r="W27" s="58"/>
      <c r="X27" s="58"/>
      <c r="Y27" s="58"/>
      <c r="Z27" s="44"/>
      <c r="AA27" s="44"/>
    </row>
    <row r="28" spans="1:27" s="16" customFormat="1" ht="13.5" customHeight="1">
      <c r="A28" s="36"/>
      <c r="B28" s="64"/>
      <c r="C28" s="50"/>
      <c r="D28" s="50"/>
      <c r="E28" s="17" t="s">
        <v>20</v>
      </c>
      <c r="F28" s="18">
        <f t="shared" ref="F28:G30" si="51">H28+J28+L28+N28</f>
        <v>1789476.98</v>
      </c>
      <c r="G28" s="18">
        <f>I28+K28+M28+O28</f>
        <v>1789476.98</v>
      </c>
      <c r="H28" s="18">
        <v>1789476.98</v>
      </c>
      <c r="I28" s="18">
        <v>1789476.98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52"/>
      <c r="Q28" s="58"/>
      <c r="R28" s="58"/>
      <c r="S28" s="58"/>
      <c r="T28" s="58"/>
      <c r="U28" s="58"/>
      <c r="V28" s="58"/>
      <c r="W28" s="58"/>
      <c r="X28" s="58"/>
      <c r="Y28" s="58"/>
      <c r="Z28" s="44"/>
      <c r="AA28" s="44"/>
    </row>
    <row r="29" spans="1:27" s="16" customFormat="1" ht="19.5" customHeight="1">
      <c r="A29" s="36"/>
      <c r="B29" s="64"/>
      <c r="C29" s="50"/>
      <c r="D29" s="50"/>
      <c r="E29" s="17" t="s">
        <v>21</v>
      </c>
      <c r="F29" s="18">
        <f t="shared" si="51"/>
        <v>0</v>
      </c>
      <c r="G29" s="18">
        <f t="shared" si="51"/>
        <v>0</v>
      </c>
      <c r="H29" s="18">
        <v>0</v>
      </c>
      <c r="I29" s="18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52"/>
      <c r="Q29" s="58"/>
      <c r="R29" s="58"/>
      <c r="S29" s="58"/>
      <c r="T29" s="58"/>
      <c r="U29" s="58"/>
      <c r="V29" s="58"/>
      <c r="W29" s="58"/>
      <c r="X29" s="58"/>
      <c r="Y29" s="58"/>
      <c r="Z29" s="44"/>
      <c r="AA29" s="44"/>
    </row>
    <row r="30" spans="1:27" s="16" customFormat="1" ht="15.75" customHeight="1">
      <c r="A30" s="36"/>
      <c r="B30" s="64"/>
      <c r="C30" s="50"/>
      <c r="D30" s="50"/>
      <c r="E30" s="17" t="s">
        <v>22</v>
      </c>
      <c r="F30" s="18">
        <f t="shared" si="51"/>
        <v>0</v>
      </c>
      <c r="G30" s="18">
        <f t="shared" si="51"/>
        <v>0</v>
      </c>
      <c r="H30" s="18">
        <v>0</v>
      </c>
      <c r="I30" s="18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52"/>
      <c r="Q30" s="58"/>
      <c r="R30" s="58"/>
      <c r="S30" s="58"/>
      <c r="T30" s="58"/>
      <c r="U30" s="58"/>
      <c r="V30" s="58"/>
      <c r="W30" s="58"/>
      <c r="X30" s="58"/>
      <c r="Y30" s="58"/>
      <c r="Z30" s="45"/>
      <c r="AA30" s="45"/>
    </row>
    <row r="31" spans="1:27" s="16" customFormat="1" ht="13.5" customHeight="1">
      <c r="A31" s="36" t="s">
        <v>24</v>
      </c>
      <c r="B31" s="71" t="s">
        <v>70</v>
      </c>
      <c r="C31" s="72"/>
      <c r="D31" s="73"/>
      <c r="E31" s="15" t="s">
        <v>18</v>
      </c>
      <c r="F31" s="18">
        <f>F36</f>
        <v>42733700.740000002</v>
      </c>
      <c r="G31" s="18">
        <f t="shared" ref="G31:K31" si="52">G36</f>
        <v>39679670.629999995</v>
      </c>
      <c r="H31" s="18">
        <f t="shared" ref="H31:I35" si="53">H36</f>
        <v>3415128.85</v>
      </c>
      <c r="I31" s="18">
        <f t="shared" si="53"/>
        <v>3415128.85</v>
      </c>
      <c r="J31" s="18">
        <f t="shared" si="52"/>
        <v>3521617.58</v>
      </c>
      <c r="K31" s="18">
        <f t="shared" si="52"/>
        <v>3349729.06</v>
      </c>
      <c r="L31" s="18">
        <f t="shared" ref="L31:M31" si="54">L36</f>
        <v>5328966.7300000004</v>
      </c>
      <c r="M31" s="18">
        <f t="shared" si="54"/>
        <v>3461782.57</v>
      </c>
      <c r="N31" s="18">
        <f t="shared" ref="N31:O31" si="55">N36</f>
        <v>30467987.580000002</v>
      </c>
      <c r="O31" s="18">
        <f t="shared" si="55"/>
        <v>29453030.149999999</v>
      </c>
      <c r="P31" s="62" t="s">
        <v>9</v>
      </c>
      <c r="Q31" s="62" t="s">
        <v>9</v>
      </c>
      <c r="R31" s="62" t="s">
        <v>9</v>
      </c>
      <c r="S31" s="62" t="s">
        <v>9</v>
      </c>
      <c r="T31" s="62" t="s">
        <v>9</v>
      </c>
      <c r="U31" s="62" t="s">
        <v>9</v>
      </c>
      <c r="V31" s="62" t="s">
        <v>9</v>
      </c>
      <c r="W31" s="62" t="s">
        <v>9</v>
      </c>
      <c r="X31" s="62" t="s">
        <v>9</v>
      </c>
      <c r="Y31" s="62" t="s">
        <v>9</v>
      </c>
      <c r="Z31" s="62" t="s">
        <v>9</v>
      </c>
      <c r="AA31" s="62" t="s">
        <v>9</v>
      </c>
    </row>
    <row r="32" spans="1:27" s="16" customFormat="1" ht="13.5" customHeight="1">
      <c r="A32" s="36"/>
      <c r="B32" s="74"/>
      <c r="C32" s="75"/>
      <c r="D32" s="76"/>
      <c r="E32" s="17" t="s">
        <v>19</v>
      </c>
      <c r="F32" s="18">
        <f t="shared" ref="F32:K32" si="56">F37</f>
        <v>19348065.620000001</v>
      </c>
      <c r="G32" s="18">
        <f t="shared" si="56"/>
        <v>16874873.43</v>
      </c>
      <c r="H32" s="18">
        <f t="shared" si="53"/>
        <v>3415128.85</v>
      </c>
      <c r="I32" s="18">
        <f t="shared" si="53"/>
        <v>3415128.85</v>
      </c>
      <c r="J32" s="18">
        <f t="shared" si="56"/>
        <v>3521617.58</v>
      </c>
      <c r="K32" s="18">
        <f t="shared" si="56"/>
        <v>3349729.06</v>
      </c>
      <c r="L32" s="18">
        <f t="shared" ref="L32:M32" si="57">L37</f>
        <v>5328966.7300000004</v>
      </c>
      <c r="M32" s="18">
        <f t="shared" si="57"/>
        <v>3461782.57</v>
      </c>
      <c r="N32" s="18">
        <f t="shared" ref="N32:O32" si="58">N37</f>
        <v>7082352.4600000009</v>
      </c>
      <c r="O32" s="18">
        <f t="shared" si="58"/>
        <v>6648232.9499999993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</row>
    <row r="33" spans="1:27" s="16" customFormat="1" ht="13.5" customHeight="1">
      <c r="A33" s="36"/>
      <c r="B33" s="74"/>
      <c r="C33" s="75"/>
      <c r="D33" s="76"/>
      <c r="E33" s="17" t="s">
        <v>20</v>
      </c>
      <c r="F33" s="18">
        <f t="shared" ref="F33:K33" si="59">F38</f>
        <v>23385635.120000001</v>
      </c>
      <c r="G33" s="18">
        <f t="shared" si="59"/>
        <v>22804797.199999999</v>
      </c>
      <c r="H33" s="18">
        <f t="shared" si="53"/>
        <v>0</v>
      </c>
      <c r="I33" s="18">
        <f t="shared" si="53"/>
        <v>0</v>
      </c>
      <c r="J33" s="18">
        <f t="shared" si="59"/>
        <v>0</v>
      </c>
      <c r="K33" s="18">
        <f t="shared" si="59"/>
        <v>0</v>
      </c>
      <c r="L33" s="18">
        <f t="shared" ref="L33:M33" si="60">L38</f>
        <v>0</v>
      </c>
      <c r="M33" s="18">
        <f t="shared" si="60"/>
        <v>0</v>
      </c>
      <c r="N33" s="18">
        <f t="shared" ref="N33:O33" si="61">N38</f>
        <v>23385635.120000001</v>
      </c>
      <c r="O33" s="18">
        <f t="shared" si="61"/>
        <v>22804797.199999999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7" s="16" customFormat="1" ht="13.5" customHeight="1">
      <c r="A34" s="36"/>
      <c r="B34" s="74"/>
      <c r="C34" s="75"/>
      <c r="D34" s="76"/>
      <c r="E34" s="17" t="s">
        <v>21</v>
      </c>
      <c r="F34" s="18">
        <f t="shared" ref="F34:K34" si="62">F39</f>
        <v>0</v>
      </c>
      <c r="G34" s="18">
        <f t="shared" si="62"/>
        <v>0</v>
      </c>
      <c r="H34" s="18">
        <f t="shared" si="53"/>
        <v>0</v>
      </c>
      <c r="I34" s="18">
        <f t="shared" si="53"/>
        <v>0</v>
      </c>
      <c r="J34" s="18">
        <f t="shared" si="62"/>
        <v>0</v>
      </c>
      <c r="K34" s="18">
        <f t="shared" si="62"/>
        <v>0</v>
      </c>
      <c r="L34" s="18">
        <f t="shared" ref="L34:M34" si="63">L39</f>
        <v>0</v>
      </c>
      <c r="M34" s="18">
        <f t="shared" si="63"/>
        <v>0</v>
      </c>
      <c r="N34" s="18">
        <f t="shared" ref="N34:O34" si="64">N39</f>
        <v>0</v>
      </c>
      <c r="O34" s="18">
        <f t="shared" si="64"/>
        <v>0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1:27" s="16" customFormat="1" ht="13.5" customHeight="1">
      <c r="A35" s="36"/>
      <c r="B35" s="77"/>
      <c r="C35" s="78"/>
      <c r="D35" s="79"/>
      <c r="E35" s="17" t="s">
        <v>22</v>
      </c>
      <c r="F35" s="18">
        <f t="shared" ref="F35:K35" si="65">F40</f>
        <v>0</v>
      </c>
      <c r="G35" s="18">
        <f t="shared" si="65"/>
        <v>0</v>
      </c>
      <c r="H35" s="18">
        <f t="shared" si="53"/>
        <v>0</v>
      </c>
      <c r="I35" s="18">
        <f t="shared" si="53"/>
        <v>0</v>
      </c>
      <c r="J35" s="18">
        <f t="shared" si="65"/>
        <v>0</v>
      </c>
      <c r="K35" s="18">
        <f t="shared" si="65"/>
        <v>0</v>
      </c>
      <c r="L35" s="18">
        <f t="shared" ref="L35:M35" si="66">L40</f>
        <v>0</v>
      </c>
      <c r="M35" s="18">
        <f t="shared" si="66"/>
        <v>0</v>
      </c>
      <c r="N35" s="18">
        <f t="shared" ref="N35:O35" si="67">N40</f>
        <v>0</v>
      </c>
      <c r="O35" s="18">
        <f t="shared" si="67"/>
        <v>0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</row>
    <row r="36" spans="1:27" s="16" customFormat="1" ht="13.5" customHeight="1">
      <c r="A36" s="58" t="s">
        <v>37</v>
      </c>
      <c r="B36" s="52" t="s">
        <v>56</v>
      </c>
      <c r="C36" s="52"/>
      <c r="D36" s="52"/>
      <c r="E36" s="15" t="s">
        <v>18</v>
      </c>
      <c r="F36" s="18">
        <f>F37+F38+F39+F40</f>
        <v>42733700.740000002</v>
      </c>
      <c r="G36" s="18">
        <f t="shared" ref="G36:K36" si="68">G37+G38+G39+G40</f>
        <v>39679670.629999995</v>
      </c>
      <c r="H36" s="18">
        <f t="shared" si="68"/>
        <v>3415128.85</v>
      </c>
      <c r="I36" s="18">
        <f t="shared" si="68"/>
        <v>3415128.85</v>
      </c>
      <c r="J36" s="18">
        <f t="shared" si="68"/>
        <v>3521617.58</v>
      </c>
      <c r="K36" s="18">
        <f t="shared" si="68"/>
        <v>3349729.06</v>
      </c>
      <c r="L36" s="18">
        <f t="shared" ref="L36:M36" si="69">L37+L38+L39+L40</f>
        <v>5328966.7300000004</v>
      </c>
      <c r="M36" s="18">
        <f t="shared" si="69"/>
        <v>3461782.57</v>
      </c>
      <c r="N36" s="18">
        <f>N37+N38+N39+N40</f>
        <v>30467987.580000002</v>
      </c>
      <c r="O36" s="18">
        <f t="shared" ref="O36" si="70">O37+O38+O39+O40</f>
        <v>29453030.149999999</v>
      </c>
      <c r="P36" s="58" t="s">
        <v>9</v>
      </c>
      <c r="Q36" s="58" t="s">
        <v>9</v>
      </c>
      <c r="R36" s="58" t="s">
        <v>9</v>
      </c>
      <c r="S36" s="58" t="s">
        <v>9</v>
      </c>
      <c r="T36" s="58" t="s">
        <v>9</v>
      </c>
      <c r="U36" s="58" t="s">
        <v>9</v>
      </c>
      <c r="V36" s="58" t="s">
        <v>9</v>
      </c>
      <c r="W36" s="58" t="s">
        <v>9</v>
      </c>
      <c r="X36" s="58" t="s">
        <v>9</v>
      </c>
      <c r="Y36" s="58" t="s">
        <v>9</v>
      </c>
      <c r="Z36" s="58" t="s">
        <v>9</v>
      </c>
      <c r="AA36" s="58" t="s">
        <v>9</v>
      </c>
    </row>
    <row r="37" spans="1:27" s="16" customFormat="1" ht="13.5" customHeight="1">
      <c r="A37" s="58"/>
      <c r="B37" s="52"/>
      <c r="C37" s="52"/>
      <c r="D37" s="52"/>
      <c r="E37" s="17" t="s">
        <v>19</v>
      </c>
      <c r="F37" s="18">
        <f>F42+F47+F52</f>
        <v>19348065.620000001</v>
      </c>
      <c r="G37" s="18">
        <f t="shared" ref="G37:M37" si="71">G42+G47+G52</f>
        <v>16874873.43</v>
      </c>
      <c r="H37" s="18">
        <f t="shared" si="71"/>
        <v>3415128.85</v>
      </c>
      <c r="I37" s="18">
        <f t="shared" si="71"/>
        <v>3415128.85</v>
      </c>
      <c r="J37" s="18">
        <f t="shared" si="71"/>
        <v>3521617.58</v>
      </c>
      <c r="K37" s="18">
        <f t="shared" si="71"/>
        <v>3349729.06</v>
      </c>
      <c r="L37" s="18">
        <f t="shared" si="71"/>
        <v>5328966.7300000004</v>
      </c>
      <c r="M37" s="18">
        <f t="shared" si="71"/>
        <v>3461782.57</v>
      </c>
      <c r="N37" s="18">
        <f>N42+N47+N52</f>
        <v>7082352.4600000009</v>
      </c>
      <c r="O37" s="18">
        <f>O42+O47+O52</f>
        <v>6648232.9499999993</v>
      </c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s="16" customFormat="1" ht="13.5" customHeight="1">
      <c r="A38" s="58"/>
      <c r="B38" s="52"/>
      <c r="C38" s="52"/>
      <c r="D38" s="52"/>
      <c r="E38" s="17" t="s">
        <v>20</v>
      </c>
      <c r="F38" s="18">
        <f t="shared" ref="F38:M40" si="72">F43+F48+F53</f>
        <v>23385635.120000001</v>
      </c>
      <c r="G38" s="18">
        <f t="shared" si="72"/>
        <v>22804797.199999999</v>
      </c>
      <c r="H38" s="18">
        <f t="shared" si="72"/>
        <v>0</v>
      </c>
      <c r="I38" s="18">
        <f t="shared" si="72"/>
        <v>0</v>
      </c>
      <c r="J38" s="18">
        <f t="shared" si="72"/>
        <v>0</v>
      </c>
      <c r="K38" s="18">
        <f t="shared" si="72"/>
        <v>0</v>
      </c>
      <c r="L38" s="18">
        <f t="shared" si="72"/>
        <v>0</v>
      </c>
      <c r="M38" s="18">
        <f t="shared" si="72"/>
        <v>0</v>
      </c>
      <c r="N38" s="18">
        <f t="shared" ref="N38:O40" si="73">N43+N48+N53</f>
        <v>23385635.120000001</v>
      </c>
      <c r="O38" s="18">
        <f t="shared" si="73"/>
        <v>22804797.199999999</v>
      </c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s="16" customFormat="1" ht="13.5" customHeight="1">
      <c r="A39" s="58"/>
      <c r="B39" s="52"/>
      <c r="C39" s="52"/>
      <c r="D39" s="52"/>
      <c r="E39" s="17" t="s">
        <v>21</v>
      </c>
      <c r="F39" s="18">
        <f t="shared" si="72"/>
        <v>0</v>
      </c>
      <c r="G39" s="18">
        <f t="shared" si="72"/>
        <v>0</v>
      </c>
      <c r="H39" s="18">
        <f t="shared" si="72"/>
        <v>0</v>
      </c>
      <c r="I39" s="18">
        <f t="shared" si="72"/>
        <v>0</v>
      </c>
      <c r="J39" s="18">
        <f t="shared" si="72"/>
        <v>0</v>
      </c>
      <c r="K39" s="18">
        <f t="shared" si="72"/>
        <v>0</v>
      </c>
      <c r="L39" s="18">
        <f t="shared" si="72"/>
        <v>0</v>
      </c>
      <c r="M39" s="18">
        <f t="shared" si="72"/>
        <v>0</v>
      </c>
      <c r="N39" s="18">
        <f t="shared" si="73"/>
        <v>0</v>
      </c>
      <c r="O39" s="18">
        <f t="shared" si="73"/>
        <v>0</v>
      </c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s="16" customFormat="1" ht="13.5" customHeight="1">
      <c r="A40" s="58"/>
      <c r="B40" s="52"/>
      <c r="C40" s="52"/>
      <c r="D40" s="52"/>
      <c r="E40" s="17" t="s">
        <v>22</v>
      </c>
      <c r="F40" s="18">
        <f t="shared" si="72"/>
        <v>0</v>
      </c>
      <c r="G40" s="18">
        <f t="shared" si="72"/>
        <v>0</v>
      </c>
      <c r="H40" s="18">
        <f t="shared" si="72"/>
        <v>0</v>
      </c>
      <c r="I40" s="18">
        <f t="shared" si="72"/>
        <v>0</v>
      </c>
      <c r="J40" s="18">
        <f t="shared" si="72"/>
        <v>0</v>
      </c>
      <c r="K40" s="18">
        <f t="shared" si="72"/>
        <v>0</v>
      </c>
      <c r="L40" s="18">
        <f t="shared" si="72"/>
        <v>0</v>
      </c>
      <c r="M40" s="18">
        <f t="shared" si="72"/>
        <v>0</v>
      </c>
      <c r="N40" s="18">
        <f t="shared" si="73"/>
        <v>0</v>
      </c>
      <c r="O40" s="18">
        <f t="shared" si="73"/>
        <v>0</v>
      </c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s="16" customFormat="1" ht="18.75" customHeight="1">
      <c r="A41" s="36" t="s">
        <v>39</v>
      </c>
      <c r="B41" s="64" t="s">
        <v>30</v>
      </c>
      <c r="C41" s="50" t="s">
        <v>46</v>
      </c>
      <c r="D41" s="51">
        <v>2220210010</v>
      </c>
      <c r="E41" s="28" t="s">
        <v>18</v>
      </c>
      <c r="F41" s="18">
        <f>F42+F43+F44+F45</f>
        <v>16368522.810000002</v>
      </c>
      <c r="G41" s="18">
        <f t="shared" ref="G41:K41" si="74">G42+G43+G44+G45</f>
        <v>14725433.879999999</v>
      </c>
      <c r="H41" s="18">
        <f t="shared" si="74"/>
        <v>3415128.85</v>
      </c>
      <c r="I41" s="18">
        <f t="shared" si="74"/>
        <v>3415128.85</v>
      </c>
      <c r="J41" s="19">
        <f t="shared" si="74"/>
        <v>2999322.44</v>
      </c>
      <c r="K41" s="19">
        <f t="shared" si="74"/>
        <v>2999322.44</v>
      </c>
      <c r="L41" s="19">
        <f t="shared" ref="L41:M41" si="75">L42+L43+L44+L45</f>
        <v>4670751.99</v>
      </c>
      <c r="M41" s="19">
        <f t="shared" si="75"/>
        <v>3461782.57</v>
      </c>
      <c r="N41" s="19">
        <f t="shared" ref="N41:O41" si="76">N42+N43+N44+N45</f>
        <v>5283319.53</v>
      </c>
      <c r="O41" s="19">
        <f t="shared" si="76"/>
        <v>4849200.0199999996</v>
      </c>
      <c r="P41" s="52" t="s">
        <v>31</v>
      </c>
      <c r="Q41" s="58" t="s">
        <v>66</v>
      </c>
      <c r="R41" s="63">
        <f>(T41+V41+X41+Z41)/4</f>
        <v>81.599999999999994</v>
      </c>
      <c r="S41" s="63">
        <f>(U41+W41+Y41+AA41)/4</f>
        <v>88.15</v>
      </c>
      <c r="T41" s="63">
        <v>81.599999999999994</v>
      </c>
      <c r="U41" s="63">
        <v>81.599999999999994</v>
      </c>
      <c r="V41" s="63">
        <v>81.599999999999994</v>
      </c>
      <c r="W41" s="63">
        <v>85.5</v>
      </c>
      <c r="X41" s="63">
        <v>81.599999999999994</v>
      </c>
      <c r="Y41" s="63">
        <v>85.5</v>
      </c>
      <c r="Z41" s="43">
        <v>81.599999999999994</v>
      </c>
      <c r="AA41" s="102">
        <v>100</v>
      </c>
    </row>
    <row r="42" spans="1:27" s="16" customFormat="1" ht="21" customHeight="1">
      <c r="A42" s="36"/>
      <c r="B42" s="64"/>
      <c r="C42" s="50"/>
      <c r="D42" s="51"/>
      <c r="E42" s="17" t="s">
        <v>19</v>
      </c>
      <c r="F42" s="18">
        <f>H42+J42+L42+N42</f>
        <v>16368522.810000002</v>
      </c>
      <c r="G42" s="18">
        <f>I42+K42+M42+O42</f>
        <v>14725433.879999999</v>
      </c>
      <c r="H42" s="18">
        <v>3415128.85</v>
      </c>
      <c r="I42" s="18">
        <v>3415128.85</v>
      </c>
      <c r="J42" s="19">
        <v>2999322.44</v>
      </c>
      <c r="K42" s="19">
        <v>2999322.44</v>
      </c>
      <c r="L42" s="19">
        <v>4670751.99</v>
      </c>
      <c r="M42" s="19">
        <v>3461782.57</v>
      </c>
      <c r="N42" s="19">
        <v>5283319.53</v>
      </c>
      <c r="O42" s="19">
        <v>4849200.0199999996</v>
      </c>
      <c r="P42" s="52"/>
      <c r="Q42" s="58"/>
      <c r="R42" s="63"/>
      <c r="S42" s="63"/>
      <c r="T42" s="65"/>
      <c r="U42" s="65"/>
      <c r="V42" s="63"/>
      <c r="W42" s="63"/>
      <c r="X42" s="63"/>
      <c r="Y42" s="63"/>
      <c r="Z42" s="44"/>
      <c r="AA42" s="103"/>
    </row>
    <row r="43" spans="1:27" s="16" customFormat="1" ht="18.75" customHeight="1">
      <c r="A43" s="36"/>
      <c r="B43" s="64"/>
      <c r="C43" s="50"/>
      <c r="D43" s="51"/>
      <c r="E43" s="17" t="s">
        <v>20</v>
      </c>
      <c r="F43" s="18">
        <f t="shared" ref="F43:G45" si="77">H43+J43+L43+N43</f>
        <v>0</v>
      </c>
      <c r="G43" s="18">
        <f t="shared" si="77"/>
        <v>0</v>
      </c>
      <c r="H43" s="18">
        <v>0</v>
      </c>
      <c r="I43" s="18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52"/>
      <c r="Q43" s="58"/>
      <c r="R43" s="63"/>
      <c r="S43" s="63"/>
      <c r="T43" s="65"/>
      <c r="U43" s="65"/>
      <c r="V43" s="63"/>
      <c r="W43" s="63"/>
      <c r="X43" s="63"/>
      <c r="Y43" s="63"/>
      <c r="Z43" s="44"/>
      <c r="AA43" s="103"/>
    </row>
    <row r="44" spans="1:27" s="16" customFormat="1" ht="15.75" customHeight="1">
      <c r="A44" s="36"/>
      <c r="B44" s="64"/>
      <c r="C44" s="50"/>
      <c r="D44" s="51"/>
      <c r="E44" s="17" t="s">
        <v>21</v>
      </c>
      <c r="F44" s="18">
        <f t="shared" si="77"/>
        <v>0</v>
      </c>
      <c r="G44" s="18">
        <f t="shared" si="77"/>
        <v>0</v>
      </c>
      <c r="H44" s="18">
        <v>0</v>
      </c>
      <c r="I44" s="18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52"/>
      <c r="Q44" s="58"/>
      <c r="R44" s="63"/>
      <c r="S44" s="63"/>
      <c r="T44" s="65"/>
      <c r="U44" s="65"/>
      <c r="V44" s="63"/>
      <c r="W44" s="63"/>
      <c r="X44" s="63"/>
      <c r="Y44" s="63"/>
      <c r="Z44" s="44"/>
      <c r="AA44" s="103"/>
    </row>
    <row r="45" spans="1:27" s="16" customFormat="1" ht="16.5" customHeight="1">
      <c r="A45" s="36"/>
      <c r="B45" s="64"/>
      <c r="C45" s="50"/>
      <c r="D45" s="51"/>
      <c r="E45" s="17" t="s">
        <v>22</v>
      </c>
      <c r="F45" s="18">
        <f t="shared" si="77"/>
        <v>0</v>
      </c>
      <c r="G45" s="18">
        <f t="shared" si="77"/>
        <v>0</v>
      </c>
      <c r="H45" s="18">
        <v>0</v>
      </c>
      <c r="I45" s="18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52"/>
      <c r="Q45" s="58"/>
      <c r="R45" s="63"/>
      <c r="S45" s="63"/>
      <c r="T45" s="65"/>
      <c r="U45" s="65"/>
      <c r="V45" s="63"/>
      <c r="W45" s="63"/>
      <c r="X45" s="63"/>
      <c r="Y45" s="63"/>
      <c r="Z45" s="45"/>
      <c r="AA45" s="104"/>
    </row>
    <row r="46" spans="1:27" s="16" customFormat="1" ht="13.5" customHeight="1">
      <c r="A46" s="36" t="s">
        <v>38</v>
      </c>
      <c r="B46" s="61" t="s">
        <v>48</v>
      </c>
      <c r="C46" s="50" t="s">
        <v>46</v>
      </c>
      <c r="D46" s="50" t="s">
        <v>41</v>
      </c>
      <c r="E46" s="15" t="s">
        <v>18</v>
      </c>
      <c r="F46" s="18">
        <f t="shared" ref="F46:K46" si="78">F47+F48+F49+F50</f>
        <v>1779290.3299999998</v>
      </c>
      <c r="G46" s="18">
        <f t="shared" si="78"/>
        <v>949187.07</v>
      </c>
      <c r="H46" s="18">
        <f t="shared" si="78"/>
        <v>0</v>
      </c>
      <c r="I46" s="18">
        <f t="shared" si="78"/>
        <v>0</v>
      </c>
      <c r="J46" s="19">
        <f t="shared" si="78"/>
        <v>522295.14</v>
      </c>
      <c r="K46" s="19">
        <f t="shared" si="78"/>
        <v>350406.62</v>
      </c>
      <c r="L46" s="19">
        <f t="shared" ref="L46:M46" si="79">L47+L48+L49+L50</f>
        <v>658214.74</v>
      </c>
      <c r="M46" s="19">
        <f t="shared" si="79"/>
        <v>0</v>
      </c>
      <c r="N46" s="19">
        <f t="shared" ref="N46:O46" si="80">N47+N48+N49+N50</f>
        <v>598780.44999999995</v>
      </c>
      <c r="O46" s="19">
        <f t="shared" si="80"/>
        <v>598780.44999999995</v>
      </c>
      <c r="P46" s="52" t="s">
        <v>40</v>
      </c>
      <c r="Q46" s="58" t="s">
        <v>32</v>
      </c>
      <c r="R46" s="63">
        <f>T46+V46+X46+Z46</f>
        <v>0.89999999999999991</v>
      </c>
      <c r="S46" s="63">
        <f>U46+W46+Y46+AA46</f>
        <v>5.3</v>
      </c>
      <c r="T46" s="63">
        <v>0</v>
      </c>
      <c r="U46" s="63">
        <v>0</v>
      </c>
      <c r="V46" s="63">
        <v>0.3</v>
      </c>
      <c r="W46" s="63">
        <v>0.3</v>
      </c>
      <c r="X46" s="63">
        <v>0.3</v>
      </c>
      <c r="Y46" s="63">
        <v>0</v>
      </c>
      <c r="Z46" s="43">
        <v>0.3</v>
      </c>
      <c r="AA46" s="102">
        <v>5</v>
      </c>
    </row>
    <row r="47" spans="1:27" s="16" customFormat="1" ht="13.5" customHeight="1">
      <c r="A47" s="36"/>
      <c r="B47" s="61"/>
      <c r="C47" s="50"/>
      <c r="D47" s="50"/>
      <c r="E47" s="17" t="s">
        <v>19</v>
      </c>
      <c r="F47" s="18">
        <f>H47+J47+L47+N47</f>
        <v>1779290.3299999998</v>
      </c>
      <c r="G47" s="18">
        <f>I47+K47+M47+O47</f>
        <v>949187.07</v>
      </c>
      <c r="H47" s="18">
        <v>0</v>
      </c>
      <c r="I47" s="18">
        <v>0</v>
      </c>
      <c r="J47" s="19">
        <v>522295.14</v>
      </c>
      <c r="K47" s="19">
        <v>350406.62</v>
      </c>
      <c r="L47" s="19">
        <v>658214.74</v>
      </c>
      <c r="M47" s="19">
        <v>0</v>
      </c>
      <c r="N47" s="19">
        <v>598780.44999999995</v>
      </c>
      <c r="O47" s="19">
        <v>598780.44999999995</v>
      </c>
      <c r="P47" s="52"/>
      <c r="Q47" s="58"/>
      <c r="R47" s="65"/>
      <c r="S47" s="65"/>
      <c r="T47" s="65"/>
      <c r="U47" s="65"/>
      <c r="V47" s="63"/>
      <c r="W47" s="63"/>
      <c r="X47" s="63"/>
      <c r="Y47" s="63"/>
      <c r="Z47" s="44"/>
      <c r="AA47" s="103"/>
    </row>
    <row r="48" spans="1:27" s="16" customFormat="1" ht="13.5" customHeight="1">
      <c r="A48" s="36"/>
      <c r="B48" s="61"/>
      <c r="C48" s="50"/>
      <c r="D48" s="50"/>
      <c r="E48" s="17" t="s">
        <v>20</v>
      </c>
      <c r="F48" s="18">
        <f t="shared" ref="F48:G50" si="81">H48+J48+L48+N48</f>
        <v>0</v>
      </c>
      <c r="G48" s="18">
        <f t="shared" si="81"/>
        <v>0</v>
      </c>
      <c r="H48" s="18">
        <v>0</v>
      </c>
      <c r="I48" s="18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52"/>
      <c r="Q48" s="58"/>
      <c r="R48" s="65"/>
      <c r="S48" s="65"/>
      <c r="T48" s="65"/>
      <c r="U48" s="65"/>
      <c r="V48" s="63"/>
      <c r="W48" s="63"/>
      <c r="X48" s="63"/>
      <c r="Y48" s="63"/>
      <c r="Z48" s="44"/>
      <c r="AA48" s="103"/>
    </row>
    <row r="49" spans="1:27" s="16" customFormat="1" ht="13.5" customHeight="1">
      <c r="A49" s="36"/>
      <c r="B49" s="61"/>
      <c r="C49" s="50"/>
      <c r="D49" s="50"/>
      <c r="E49" s="17" t="s">
        <v>21</v>
      </c>
      <c r="F49" s="18">
        <f t="shared" si="81"/>
        <v>0</v>
      </c>
      <c r="G49" s="18">
        <f t="shared" si="81"/>
        <v>0</v>
      </c>
      <c r="H49" s="18">
        <v>0</v>
      </c>
      <c r="I49" s="18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52"/>
      <c r="Q49" s="58"/>
      <c r="R49" s="65"/>
      <c r="S49" s="65"/>
      <c r="T49" s="65"/>
      <c r="U49" s="65"/>
      <c r="V49" s="63"/>
      <c r="W49" s="63"/>
      <c r="X49" s="63"/>
      <c r="Y49" s="63"/>
      <c r="Z49" s="44"/>
      <c r="AA49" s="103"/>
    </row>
    <row r="50" spans="1:27" s="16" customFormat="1" ht="13.5" customHeight="1">
      <c r="A50" s="36"/>
      <c r="B50" s="61"/>
      <c r="C50" s="50"/>
      <c r="D50" s="50"/>
      <c r="E50" s="17" t="s">
        <v>22</v>
      </c>
      <c r="F50" s="18">
        <f t="shared" si="81"/>
        <v>0</v>
      </c>
      <c r="G50" s="18">
        <f t="shared" si="81"/>
        <v>0</v>
      </c>
      <c r="H50" s="18">
        <v>0</v>
      </c>
      <c r="I50" s="18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52"/>
      <c r="Q50" s="58"/>
      <c r="R50" s="65"/>
      <c r="S50" s="65"/>
      <c r="T50" s="65"/>
      <c r="U50" s="65"/>
      <c r="V50" s="63"/>
      <c r="W50" s="63"/>
      <c r="X50" s="63"/>
      <c r="Y50" s="63"/>
      <c r="Z50" s="45"/>
      <c r="AA50" s="104"/>
    </row>
    <row r="51" spans="1:27" s="16" customFormat="1" ht="21" customHeight="1">
      <c r="A51" s="36" t="s">
        <v>51</v>
      </c>
      <c r="B51" s="105" t="s">
        <v>65</v>
      </c>
      <c r="C51" s="50" t="s">
        <v>46</v>
      </c>
      <c r="D51" s="50" t="s">
        <v>41</v>
      </c>
      <c r="E51" s="15" t="s">
        <v>18</v>
      </c>
      <c r="F51" s="18">
        <f t="shared" ref="F51:O51" si="82">F52+F53+F54+F55</f>
        <v>24585887.600000001</v>
      </c>
      <c r="G51" s="18">
        <f t="shared" si="82"/>
        <v>24005049.68</v>
      </c>
      <c r="H51" s="18">
        <f t="shared" si="82"/>
        <v>0</v>
      </c>
      <c r="I51" s="18">
        <f t="shared" si="82"/>
        <v>0</v>
      </c>
      <c r="J51" s="19">
        <f t="shared" si="82"/>
        <v>0</v>
      </c>
      <c r="K51" s="19">
        <f t="shared" si="82"/>
        <v>0</v>
      </c>
      <c r="L51" s="19">
        <f t="shared" si="82"/>
        <v>0</v>
      </c>
      <c r="M51" s="19">
        <f t="shared" si="82"/>
        <v>0</v>
      </c>
      <c r="N51" s="19">
        <f>N52+N53+N54+N55</f>
        <v>24585887.600000001</v>
      </c>
      <c r="O51" s="19">
        <f t="shared" si="82"/>
        <v>24005049.68</v>
      </c>
      <c r="P51" s="52" t="s">
        <v>40</v>
      </c>
      <c r="Q51" s="58" t="s">
        <v>60</v>
      </c>
      <c r="R51" s="63">
        <f>T51+V51+X51+Z51</f>
        <v>2600</v>
      </c>
      <c r="S51" s="63">
        <f>U51+W51+Y51+AA51</f>
        <v>2600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102">
        <v>2600</v>
      </c>
      <c r="AA51" s="106">
        <v>2600</v>
      </c>
    </row>
    <row r="52" spans="1:27" s="16" customFormat="1" ht="19.5" customHeight="1">
      <c r="A52" s="36"/>
      <c r="B52" s="105"/>
      <c r="C52" s="50"/>
      <c r="D52" s="50"/>
      <c r="E52" s="17" t="s">
        <v>19</v>
      </c>
      <c r="F52" s="18">
        <f>H52+J52+L52+N52</f>
        <v>1200252.48</v>
      </c>
      <c r="G52" s="18">
        <f>I52+K52+M52+O52</f>
        <v>1200252.48</v>
      </c>
      <c r="H52" s="18">
        <v>0</v>
      </c>
      <c r="I52" s="18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1200252.48</v>
      </c>
      <c r="O52" s="19">
        <v>1200252.48</v>
      </c>
      <c r="P52" s="52"/>
      <c r="Q52" s="58"/>
      <c r="R52" s="65"/>
      <c r="S52" s="65"/>
      <c r="T52" s="65"/>
      <c r="U52" s="65"/>
      <c r="V52" s="63"/>
      <c r="W52" s="63"/>
      <c r="X52" s="63"/>
      <c r="Y52" s="63"/>
      <c r="Z52" s="103"/>
      <c r="AA52" s="107"/>
    </row>
    <row r="53" spans="1:27" s="16" customFormat="1" ht="17.25" customHeight="1">
      <c r="A53" s="36"/>
      <c r="B53" s="105"/>
      <c r="C53" s="50"/>
      <c r="D53" s="50"/>
      <c r="E53" s="17" t="s">
        <v>20</v>
      </c>
      <c r="F53" s="18">
        <f t="shared" ref="F53:G55" si="83">H53+J53+L53+N53</f>
        <v>23385635.120000001</v>
      </c>
      <c r="G53" s="18">
        <f t="shared" si="83"/>
        <v>22804797.199999999</v>
      </c>
      <c r="H53" s="18">
        <v>0</v>
      </c>
      <c r="I53" s="18">
        <v>0</v>
      </c>
      <c r="J53" s="19">
        <v>0</v>
      </c>
      <c r="K53" s="19">
        <v>0</v>
      </c>
      <c r="L53" s="19">
        <v>0</v>
      </c>
      <c r="M53" s="19">
        <v>0</v>
      </c>
      <c r="N53" s="19">
        <v>23385635.120000001</v>
      </c>
      <c r="O53" s="19">
        <v>22804797.199999999</v>
      </c>
      <c r="P53" s="52"/>
      <c r="Q53" s="58"/>
      <c r="R53" s="65"/>
      <c r="S53" s="65"/>
      <c r="T53" s="65"/>
      <c r="U53" s="65"/>
      <c r="V53" s="63"/>
      <c r="W53" s="63"/>
      <c r="X53" s="63"/>
      <c r="Y53" s="63"/>
      <c r="Z53" s="103"/>
      <c r="AA53" s="107"/>
    </row>
    <row r="54" spans="1:27" s="16" customFormat="1" ht="21" customHeight="1">
      <c r="A54" s="36"/>
      <c r="B54" s="105"/>
      <c r="C54" s="50"/>
      <c r="D54" s="50"/>
      <c r="E54" s="17" t="s">
        <v>21</v>
      </c>
      <c r="F54" s="18">
        <f t="shared" si="83"/>
        <v>0</v>
      </c>
      <c r="G54" s="18">
        <f t="shared" si="83"/>
        <v>0</v>
      </c>
      <c r="H54" s="18">
        <v>0</v>
      </c>
      <c r="I54" s="18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52"/>
      <c r="Q54" s="58"/>
      <c r="R54" s="65"/>
      <c r="S54" s="65"/>
      <c r="T54" s="65"/>
      <c r="U54" s="65"/>
      <c r="V54" s="63"/>
      <c r="W54" s="63"/>
      <c r="X54" s="63"/>
      <c r="Y54" s="63"/>
      <c r="Z54" s="103"/>
      <c r="AA54" s="107"/>
    </row>
    <row r="55" spans="1:27" s="16" customFormat="1" ht="13.5" customHeight="1">
      <c r="A55" s="36"/>
      <c r="B55" s="105"/>
      <c r="C55" s="50"/>
      <c r="D55" s="50"/>
      <c r="E55" s="17" t="s">
        <v>22</v>
      </c>
      <c r="F55" s="18">
        <f t="shared" si="83"/>
        <v>0</v>
      </c>
      <c r="G55" s="18">
        <f t="shared" si="83"/>
        <v>0</v>
      </c>
      <c r="H55" s="18">
        <v>0</v>
      </c>
      <c r="I55" s="18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52"/>
      <c r="Q55" s="58"/>
      <c r="R55" s="65"/>
      <c r="S55" s="65"/>
      <c r="T55" s="65"/>
      <c r="U55" s="65"/>
      <c r="V55" s="63"/>
      <c r="W55" s="63"/>
      <c r="X55" s="63"/>
      <c r="Y55" s="63"/>
      <c r="Z55" s="104"/>
      <c r="AA55" s="108"/>
    </row>
    <row r="56" spans="1:27" s="16" customFormat="1" ht="13.5" customHeight="1">
      <c r="A56" s="36" t="s">
        <v>52</v>
      </c>
      <c r="B56" s="64" t="s">
        <v>53</v>
      </c>
      <c r="C56" s="64"/>
      <c r="D56" s="64"/>
      <c r="E56" s="31" t="s">
        <v>18</v>
      </c>
      <c r="F56" s="18">
        <f>F61</f>
        <v>1660000.14</v>
      </c>
      <c r="G56" s="18">
        <f t="shared" ref="G56:O56" si="84">G61</f>
        <v>1660000.14</v>
      </c>
      <c r="H56" s="18">
        <f t="shared" si="84"/>
        <v>0</v>
      </c>
      <c r="I56" s="18">
        <f t="shared" si="84"/>
        <v>0</v>
      </c>
      <c r="J56" s="18">
        <f t="shared" si="84"/>
        <v>0</v>
      </c>
      <c r="K56" s="18">
        <f t="shared" si="84"/>
        <v>0</v>
      </c>
      <c r="L56" s="18">
        <f t="shared" si="84"/>
        <v>0</v>
      </c>
      <c r="M56" s="18">
        <f t="shared" si="84"/>
        <v>0</v>
      </c>
      <c r="N56" s="18">
        <f t="shared" si="84"/>
        <v>1660000.14</v>
      </c>
      <c r="O56" s="18">
        <f t="shared" si="84"/>
        <v>1660000.14</v>
      </c>
      <c r="P56" s="62" t="s">
        <v>9</v>
      </c>
      <c r="Q56" s="62" t="s">
        <v>9</v>
      </c>
      <c r="R56" s="62" t="s">
        <v>9</v>
      </c>
      <c r="S56" s="62" t="s">
        <v>9</v>
      </c>
      <c r="T56" s="62" t="s">
        <v>9</v>
      </c>
      <c r="U56" s="62" t="s">
        <v>9</v>
      </c>
      <c r="V56" s="62" t="s">
        <v>9</v>
      </c>
      <c r="W56" s="62" t="s">
        <v>9</v>
      </c>
      <c r="X56" s="62" t="s">
        <v>9</v>
      </c>
      <c r="Y56" s="62" t="s">
        <v>9</v>
      </c>
      <c r="Z56" s="62" t="s">
        <v>9</v>
      </c>
      <c r="AA56" s="62" t="s">
        <v>9</v>
      </c>
    </row>
    <row r="57" spans="1:27" s="16" customFormat="1" ht="13.5" customHeight="1">
      <c r="A57" s="36"/>
      <c r="B57" s="64"/>
      <c r="C57" s="64"/>
      <c r="D57" s="64"/>
      <c r="E57" s="17" t="s">
        <v>19</v>
      </c>
      <c r="F57" s="18">
        <f t="shared" ref="F57:O57" si="85">F62</f>
        <v>16600</v>
      </c>
      <c r="G57" s="18">
        <f t="shared" si="85"/>
        <v>16600</v>
      </c>
      <c r="H57" s="18">
        <f t="shared" si="85"/>
        <v>0</v>
      </c>
      <c r="I57" s="18">
        <f t="shared" si="85"/>
        <v>0</v>
      </c>
      <c r="J57" s="18">
        <f t="shared" si="85"/>
        <v>0</v>
      </c>
      <c r="K57" s="18">
        <f t="shared" si="85"/>
        <v>0</v>
      </c>
      <c r="L57" s="18">
        <f t="shared" si="85"/>
        <v>0</v>
      </c>
      <c r="M57" s="18">
        <f t="shared" si="85"/>
        <v>0</v>
      </c>
      <c r="N57" s="18">
        <f>N62</f>
        <v>16600</v>
      </c>
      <c r="O57" s="18">
        <f t="shared" si="85"/>
        <v>16600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</row>
    <row r="58" spans="1:27" s="16" customFormat="1" ht="13.5" customHeight="1">
      <c r="A58" s="36"/>
      <c r="B58" s="64"/>
      <c r="C58" s="64"/>
      <c r="D58" s="64"/>
      <c r="E58" s="17" t="s">
        <v>20</v>
      </c>
      <c r="F58" s="18">
        <f t="shared" ref="F58:O58" si="86">F63</f>
        <v>1643400.14</v>
      </c>
      <c r="G58" s="18">
        <f t="shared" si="86"/>
        <v>1643400.14</v>
      </c>
      <c r="H58" s="18">
        <f t="shared" si="86"/>
        <v>0</v>
      </c>
      <c r="I58" s="18">
        <f t="shared" si="86"/>
        <v>0</v>
      </c>
      <c r="J58" s="18">
        <f t="shared" si="86"/>
        <v>0</v>
      </c>
      <c r="K58" s="18">
        <f t="shared" si="86"/>
        <v>0</v>
      </c>
      <c r="L58" s="18">
        <f t="shared" si="86"/>
        <v>0</v>
      </c>
      <c r="M58" s="18">
        <f t="shared" si="86"/>
        <v>0</v>
      </c>
      <c r="N58" s="18">
        <f t="shared" si="86"/>
        <v>1643400.14</v>
      </c>
      <c r="O58" s="18">
        <f t="shared" si="86"/>
        <v>1643400.14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</row>
    <row r="59" spans="1:27" s="16" customFormat="1" ht="13.5" customHeight="1">
      <c r="A59" s="36"/>
      <c r="B59" s="64"/>
      <c r="C59" s="64"/>
      <c r="D59" s="64"/>
      <c r="E59" s="17" t="s">
        <v>21</v>
      </c>
      <c r="F59" s="18">
        <f t="shared" ref="F59:O59" si="87">F64</f>
        <v>0</v>
      </c>
      <c r="G59" s="18">
        <f t="shared" si="87"/>
        <v>0</v>
      </c>
      <c r="H59" s="18">
        <f t="shared" si="87"/>
        <v>0</v>
      </c>
      <c r="I59" s="18">
        <f t="shared" si="87"/>
        <v>0</v>
      </c>
      <c r="J59" s="18">
        <f t="shared" si="87"/>
        <v>0</v>
      </c>
      <c r="K59" s="18">
        <f t="shared" si="87"/>
        <v>0</v>
      </c>
      <c r="L59" s="18">
        <f t="shared" si="87"/>
        <v>0</v>
      </c>
      <c r="M59" s="18">
        <f t="shared" si="87"/>
        <v>0</v>
      </c>
      <c r="N59" s="18">
        <f t="shared" si="87"/>
        <v>0</v>
      </c>
      <c r="O59" s="18">
        <f t="shared" si="87"/>
        <v>0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</row>
    <row r="60" spans="1:27" s="16" customFormat="1" ht="13.5" customHeight="1">
      <c r="A60" s="36"/>
      <c r="B60" s="64"/>
      <c r="C60" s="64"/>
      <c r="D60" s="64"/>
      <c r="E60" s="17" t="s">
        <v>22</v>
      </c>
      <c r="F60" s="18">
        <f t="shared" ref="F60:O60" si="88">F65</f>
        <v>0</v>
      </c>
      <c r="G60" s="18">
        <f t="shared" si="88"/>
        <v>0</v>
      </c>
      <c r="H60" s="18">
        <f t="shared" si="88"/>
        <v>0</v>
      </c>
      <c r="I60" s="18">
        <f t="shared" si="88"/>
        <v>0</v>
      </c>
      <c r="J60" s="18">
        <f t="shared" si="88"/>
        <v>0</v>
      </c>
      <c r="K60" s="18">
        <f t="shared" si="88"/>
        <v>0</v>
      </c>
      <c r="L60" s="18">
        <f t="shared" si="88"/>
        <v>0</v>
      </c>
      <c r="M60" s="18">
        <f t="shared" si="88"/>
        <v>0</v>
      </c>
      <c r="N60" s="18">
        <f t="shared" si="88"/>
        <v>0</v>
      </c>
      <c r="O60" s="18">
        <f t="shared" si="88"/>
        <v>0</v>
      </c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</row>
    <row r="61" spans="1:27" s="16" customFormat="1" ht="13.5" customHeight="1">
      <c r="A61" s="58" t="s">
        <v>54</v>
      </c>
      <c r="B61" s="52" t="s">
        <v>55</v>
      </c>
      <c r="C61" s="52"/>
      <c r="D61" s="52"/>
      <c r="E61" s="31" t="s">
        <v>18</v>
      </c>
      <c r="F61" s="18">
        <f>F62+F63+F64+F65</f>
        <v>1660000.14</v>
      </c>
      <c r="G61" s="18">
        <f t="shared" ref="G61:O61" si="89">G62+G63+G64+G65</f>
        <v>1660000.14</v>
      </c>
      <c r="H61" s="18">
        <f t="shared" si="89"/>
        <v>0</v>
      </c>
      <c r="I61" s="18">
        <f t="shared" si="89"/>
        <v>0</v>
      </c>
      <c r="J61" s="18">
        <f t="shared" si="89"/>
        <v>0</v>
      </c>
      <c r="K61" s="18">
        <f t="shared" si="89"/>
        <v>0</v>
      </c>
      <c r="L61" s="18">
        <f t="shared" si="89"/>
        <v>0</v>
      </c>
      <c r="M61" s="18">
        <f t="shared" si="89"/>
        <v>0</v>
      </c>
      <c r="N61" s="18">
        <f t="shared" si="89"/>
        <v>1660000.14</v>
      </c>
      <c r="O61" s="18">
        <f t="shared" si="89"/>
        <v>1660000.14</v>
      </c>
      <c r="P61" s="58" t="s">
        <v>9</v>
      </c>
      <c r="Q61" s="58" t="s">
        <v>9</v>
      </c>
      <c r="R61" s="58" t="s">
        <v>9</v>
      </c>
      <c r="S61" s="58" t="s">
        <v>9</v>
      </c>
      <c r="T61" s="58" t="s">
        <v>9</v>
      </c>
      <c r="U61" s="58" t="s">
        <v>9</v>
      </c>
      <c r="V61" s="58" t="s">
        <v>9</v>
      </c>
      <c r="W61" s="58" t="s">
        <v>9</v>
      </c>
      <c r="X61" s="58" t="s">
        <v>9</v>
      </c>
      <c r="Y61" s="58" t="s">
        <v>9</v>
      </c>
      <c r="Z61" s="58" t="s">
        <v>9</v>
      </c>
      <c r="AA61" s="58" t="s">
        <v>9</v>
      </c>
    </row>
    <row r="62" spans="1:27" s="16" customFormat="1" ht="13.5" customHeight="1">
      <c r="A62" s="58"/>
      <c r="B62" s="52"/>
      <c r="C62" s="52"/>
      <c r="D62" s="52"/>
      <c r="E62" s="17" t="s">
        <v>19</v>
      </c>
      <c r="F62" s="18">
        <f>F67</f>
        <v>16600</v>
      </c>
      <c r="G62" s="18">
        <f>G67</f>
        <v>16600</v>
      </c>
      <c r="H62" s="18">
        <f t="shared" ref="H62:O62" si="90">H67</f>
        <v>0</v>
      </c>
      <c r="I62" s="18">
        <f t="shared" si="90"/>
        <v>0</v>
      </c>
      <c r="J62" s="18">
        <f t="shared" si="90"/>
        <v>0</v>
      </c>
      <c r="K62" s="18">
        <f t="shared" si="90"/>
        <v>0</v>
      </c>
      <c r="L62" s="18">
        <f t="shared" si="90"/>
        <v>0</v>
      </c>
      <c r="M62" s="18">
        <f t="shared" si="90"/>
        <v>0</v>
      </c>
      <c r="N62" s="18">
        <f>N67</f>
        <v>16600</v>
      </c>
      <c r="O62" s="18">
        <f t="shared" si="90"/>
        <v>16600</v>
      </c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</row>
    <row r="63" spans="1:27" s="16" customFormat="1" ht="13.5" customHeight="1">
      <c r="A63" s="58"/>
      <c r="B63" s="52"/>
      <c r="C63" s="52"/>
      <c r="D63" s="52"/>
      <c r="E63" s="17" t="s">
        <v>20</v>
      </c>
      <c r="F63" s="18">
        <f t="shared" ref="F63:O65" si="91">F68</f>
        <v>1643400.14</v>
      </c>
      <c r="G63" s="18">
        <f>G68</f>
        <v>1643400.14</v>
      </c>
      <c r="H63" s="18">
        <f t="shared" si="91"/>
        <v>0</v>
      </c>
      <c r="I63" s="18">
        <f t="shared" si="91"/>
        <v>0</v>
      </c>
      <c r="J63" s="18">
        <f t="shared" si="91"/>
        <v>0</v>
      </c>
      <c r="K63" s="18">
        <f t="shared" si="91"/>
        <v>0</v>
      </c>
      <c r="L63" s="18">
        <f t="shared" si="91"/>
        <v>0</v>
      </c>
      <c r="M63" s="18">
        <f t="shared" si="91"/>
        <v>0</v>
      </c>
      <c r="N63" s="18">
        <f t="shared" si="91"/>
        <v>1643400.14</v>
      </c>
      <c r="O63" s="18">
        <f t="shared" si="91"/>
        <v>1643400.14</v>
      </c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</row>
    <row r="64" spans="1:27" s="16" customFormat="1" ht="13.5" customHeight="1">
      <c r="A64" s="58"/>
      <c r="B64" s="52"/>
      <c r="C64" s="52"/>
      <c r="D64" s="52"/>
      <c r="E64" s="17" t="s">
        <v>21</v>
      </c>
      <c r="F64" s="18">
        <f t="shared" si="91"/>
        <v>0</v>
      </c>
      <c r="G64" s="18">
        <f t="shared" si="91"/>
        <v>0</v>
      </c>
      <c r="H64" s="18">
        <f t="shared" si="91"/>
        <v>0</v>
      </c>
      <c r="I64" s="18">
        <f t="shared" si="91"/>
        <v>0</v>
      </c>
      <c r="J64" s="18">
        <f t="shared" si="91"/>
        <v>0</v>
      </c>
      <c r="K64" s="18">
        <f t="shared" si="91"/>
        <v>0</v>
      </c>
      <c r="L64" s="18">
        <f t="shared" si="91"/>
        <v>0</v>
      </c>
      <c r="M64" s="18">
        <f t="shared" si="91"/>
        <v>0</v>
      </c>
      <c r="N64" s="18">
        <f t="shared" si="91"/>
        <v>0</v>
      </c>
      <c r="O64" s="18">
        <f t="shared" si="91"/>
        <v>0</v>
      </c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</row>
    <row r="65" spans="1:27" s="16" customFormat="1" ht="13.5" customHeight="1">
      <c r="A65" s="58"/>
      <c r="B65" s="52"/>
      <c r="C65" s="52"/>
      <c r="D65" s="52"/>
      <c r="E65" s="17" t="s">
        <v>22</v>
      </c>
      <c r="F65" s="18">
        <f t="shared" si="91"/>
        <v>0</v>
      </c>
      <c r="G65" s="18">
        <f t="shared" si="91"/>
        <v>0</v>
      </c>
      <c r="H65" s="18">
        <f t="shared" si="91"/>
        <v>0</v>
      </c>
      <c r="I65" s="18">
        <f t="shared" si="91"/>
        <v>0</v>
      </c>
      <c r="J65" s="18">
        <f t="shared" si="91"/>
        <v>0</v>
      </c>
      <c r="K65" s="18">
        <f t="shared" si="91"/>
        <v>0</v>
      </c>
      <c r="L65" s="18">
        <f t="shared" si="91"/>
        <v>0</v>
      </c>
      <c r="M65" s="18">
        <f t="shared" si="91"/>
        <v>0</v>
      </c>
      <c r="N65" s="18">
        <f t="shared" si="91"/>
        <v>0</v>
      </c>
      <c r="O65" s="18">
        <f t="shared" si="91"/>
        <v>0</v>
      </c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</row>
    <row r="66" spans="1:27" s="16" customFormat="1" ht="21.75" customHeight="1">
      <c r="A66" s="36" t="s">
        <v>63</v>
      </c>
      <c r="B66" s="47" t="s">
        <v>57</v>
      </c>
      <c r="C66" s="50" t="s">
        <v>46</v>
      </c>
      <c r="D66" s="51" t="s">
        <v>62</v>
      </c>
      <c r="E66" s="28" t="s">
        <v>18</v>
      </c>
      <c r="F66" s="18">
        <f t="shared" ref="F66:O66" si="92">F67+F68+F69+F70</f>
        <v>1660000.14</v>
      </c>
      <c r="G66" s="18">
        <f t="shared" si="92"/>
        <v>1660000.14</v>
      </c>
      <c r="H66" s="18">
        <f t="shared" si="92"/>
        <v>0</v>
      </c>
      <c r="I66" s="18">
        <f t="shared" si="92"/>
        <v>0</v>
      </c>
      <c r="J66" s="19">
        <f t="shared" si="92"/>
        <v>0</v>
      </c>
      <c r="K66" s="19">
        <f t="shared" si="92"/>
        <v>0</v>
      </c>
      <c r="L66" s="19">
        <f t="shared" si="92"/>
        <v>0</v>
      </c>
      <c r="M66" s="19">
        <f t="shared" si="92"/>
        <v>0</v>
      </c>
      <c r="N66" s="19">
        <f t="shared" si="92"/>
        <v>1660000.14</v>
      </c>
      <c r="O66" s="19">
        <f t="shared" si="92"/>
        <v>1660000.14</v>
      </c>
      <c r="P66" s="52" t="s">
        <v>58</v>
      </c>
      <c r="Q66" s="53" t="s">
        <v>59</v>
      </c>
      <c r="R66" s="39">
        <f>T66+V66+X66+Z66</f>
        <v>1</v>
      </c>
      <c r="S66" s="39">
        <f>U66+W66+Y66+AA66</f>
        <v>1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40">
        <v>1</v>
      </c>
      <c r="AA66" s="43">
        <v>1</v>
      </c>
    </row>
    <row r="67" spans="1:27" s="16" customFormat="1" ht="21.75" customHeight="1">
      <c r="A67" s="36"/>
      <c r="B67" s="48"/>
      <c r="C67" s="50"/>
      <c r="D67" s="51"/>
      <c r="E67" s="17" t="s">
        <v>19</v>
      </c>
      <c r="F67" s="18">
        <f>H67+J67+L67+N67</f>
        <v>16600</v>
      </c>
      <c r="G67" s="18">
        <f>I67+K67+M67+O67</f>
        <v>16600</v>
      </c>
      <c r="H67" s="18">
        <v>0</v>
      </c>
      <c r="I67" s="18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16600</v>
      </c>
      <c r="O67" s="19">
        <v>16600</v>
      </c>
      <c r="P67" s="52"/>
      <c r="Q67" s="54"/>
      <c r="R67" s="39"/>
      <c r="S67" s="39"/>
      <c r="T67" s="56"/>
      <c r="U67" s="56"/>
      <c r="V67" s="39"/>
      <c r="W67" s="39"/>
      <c r="X67" s="39"/>
      <c r="Y67" s="39"/>
      <c r="Z67" s="41"/>
      <c r="AA67" s="44"/>
    </row>
    <row r="68" spans="1:27" s="16" customFormat="1" ht="21.75" customHeight="1">
      <c r="A68" s="36"/>
      <c r="B68" s="48"/>
      <c r="C68" s="50"/>
      <c r="D68" s="51"/>
      <c r="E68" s="17" t="s">
        <v>20</v>
      </c>
      <c r="F68" s="18">
        <f t="shared" ref="F68:G70" si="93">H68+J68+L68+N68</f>
        <v>1643400.14</v>
      </c>
      <c r="G68" s="18">
        <f t="shared" si="93"/>
        <v>1643400.14</v>
      </c>
      <c r="H68" s="18">
        <v>0</v>
      </c>
      <c r="I68" s="18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1643400.14</v>
      </c>
      <c r="O68" s="19">
        <v>1643400.14</v>
      </c>
      <c r="P68" s="52"/>
      <c r="Q68" s="54"/>
      <c r="R68" s="39"/>
      <c r="S68" s="39"/>
      <c r="T68" s="56"/>
      <c r="U68" s="56"/>
      <c r="V68" s="39"/>
      <c r="W68" s="39"/>
      <c r="X68" s="39"/>
      <c r="Y68" s="39"/>
      <c r="Z68" s="41"/>
      <c r="AA68" s="44"/>
    </row>
    <row r="69" spans="1:27" s="16" customFormat="1" ht="21.75" customHeight="1">
      <c r="A69" s="36"/>
      <c r="B69" s="48"/>
      <c r="C69" s="50"/>
      <c r="D69" s="51"/>
      <c r="E69" s="17" t="s">
        <v>21</v>
      </c>
      <c r="F69" s="18">
        <f t="shared" si="93"/>
        <v>0</v>
      </c>
      <c r="G69" s="18">
        <f t="shared" si="93"/>
        <v>0</v>
      </c>
      <c r="H69" s="18">
        <v>0</v>
      </c>
      <c r="I69" s="18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52"/>
      <c r="Q69" s="54"/>
      <c r="R69" s="39"/>
      <c r="S69" s="39"/>
      <c r="T69" s="56"/>
      <c r="U69" s="56"/>
      <c r="V69" s="39"/>
      <c r="W69" s="39"/>
      <c r="X69" s="39"/>
      <c r="Y69" s="39"/>
      <c r="Z69" s="41"/>
      <c r="AA69" s="44"/>
    </row>
    <row r="70" spans="1:27" s="16" customFormat="1" ht="14.25" customHeight="1">
      <c r="A70" s="36"/>
      <c r="B70" s="49"/>
      <c r="C70" s="50"/>
      <c r="D70" s="51"/>
      <c r="E70" s="17" t="s">
        <v>22</v>
      </c>
      <c r="F70" s="18">
        <f t="shared" si="93"/>
        <v>0</v>
      </c>
      <c r="G70" s="18">
        <f t="shared" si="93"/>
        <v>0</v>
      </c>
      <c r="H70" s="18">
        <v>0</v>
      </c>
      <c r="I70" s="18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52"/>
      <c r="Q70" s="55"/>
      <c r="R70" s="39"/>
      <c r="S70" s="39"/>
      <c r="T70" s="56"/>
      <c r="U70" s="56"/>
      <c r="V70" s="39"/>
      <c r="W70" s="39"/>
      <c r="X70" s="39"/>
      <c r="Y70" s="39"/>
      <c r="Z70" s="42"/>
      <c r="AA70" s="45"/>
    </row>
    <row r="71" spans="1:27" s="16" customFormat="1" ht="15.75" customHeight="1">
      <c r="A71" s="59" t="s">
        <v>33</v>
      </c>
      <c r="B71" s="59"/>
      <c r="C71" s="60" t="s">
        <v>9</v>
      </c>
      <c r="D71" s="60" t="s">
        <v>9</v>
      </c>
      <c r="E71" s="28" t="s">
        <v>8</v>
      </c>
      <c r="F71" s="18">
        <f>F31+F16+F56</f>
        <v>46285764.350000001</v>
      </c>
      <c r="G71" s="18">
        <f t="shared" ref="G71:O71" si="94">G31+G16+G56</f>
        <v>43231734.239999995</v>
      </c>
      <c r="H71" s="18">
        <f t="shared" si="94"/>
        <v>5307192.32</v>
      </c>
      <c r="I71" s="18">
        <f t="shared" si="94"/>
        <v>5307192.32</v>
      </c>
      <c r="J71" s="18">
        <f t="shared" si="94"/>
        <v>3521617.58</v>
      </c>
      <c r="K71" s="18">
        <f t="shared" si="94"/>
        <v>3349729.06</v>
      </c>
      <c r="L71" s="18">
        <f t="shared" si="94"/>
        <v>5328966.7300000004</v>
      </c>
      <c r="M71" s="18">
        <f t="shared" si="94"/>
        <v>3461782.57</v>
      </c>
      <c r="N71" s="18">
        <f t="shared" si="94"/>
        <v>32127987.720000003</v>
      </c>
      <c r="O71" s="18">
        <f t="shared" si="94"/>
        <v>31113030.289999999</v>
      </c>
      <c r="P71" s="62" t="s">
        <v>9</v>
      </c>
      <c r="Q71" s="58" t="s">
        <v>9</v>
      </c>
      <c r="R71" s="58" t="s">
        <v>9</v>
      </c>
      <c r="S71" s="58" t="s">
        <v>9</v>
      </c>
      <c r="T71" s="58" t="s">
        <v>9</v>
      </c>
      <c r="U71" s="58" t="s">
        <v>9</v>
      </c>
      <c r="V71" s="58" t="s">
        <v>9</v>
      </c>
      <c r="W71" s="58" t="s">
        <v>9</v>
      </c>
      <c r="X71" s="58" t="s">
        <v>9</v>
      </c>
      <c r="Y71" s="58" t="s">
        <v>9</v>
      </c>
      <c r="Z71" s="58" t="s">
        <v>9</v>
      </c>
      <c r="AA71" s="58" t="s">
        <v>9</v>
      </c>
    </row>
    <row r="72" spans="1:27" s="16" customFormat="1" ht="14.25" customHeight="1">
      <c r="A72" s="59"/>
      <c r="B72" s="59"/>
      <c r="C72" s="60"/>
      <c r="D72" s="60"/>
      <c r="E72" s="17" t="s">
        <v>19</v>
      </c>
      <c r="F72" s="18">
        <f>F32+F17+F57</f>
        <v>19467252.109999999</v>
      </c>
      <c r="G72" s="18">
        <f t="shared" ref="G72:O72" si="95">G32+G17+G57</f>
        <v>16994059.919999998</v>
      </c>
      <c r="H72" s="18">
        <f t="shared" si="95"/>
        <v>3517715.3400000003</v>
      </c>
      <c r="I72" s="18">
        <f t="shared" si="95"/>
        <v>3517715.3400000003</v>
      </c>
      <c r="J72" s="18">
        <f t="shared" si="95"/>
        <v>3521617.58</v>
      </c>
      <c r="K72" s="18">
        <f t="shared" si="95"/>
        <v>3349729.06</v>
      </c>
      <c r="L72" s="18">
        <f t="shared" si="95"/>
        <v>5328966.7300000004</v>
      </c>
      <c r="M72" s="18">
        <f t="shared" si="95"/>
        <v>3461782.57</v>
      </c>
      <c r="N72" s="18">
        <f t="shared" si="95"/>
        <v>7098952.4600000009</v>
      </c>
      <c r="O72" s="18">
        <f t="shared" si="95"/>
        <v>6664832.9499999993</v>
      </c>
      <c r="P72" s="62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</row>
    <row r="73" spans="1:27" s="16" customFormat="1" ht="13.5" customHeight="1">
      <c r="A73" s="59"/>
      <c r="B73" s="59"/>
      <c r="C73" s="60"/>
      <c r="D73" s="60"/>
      <c r="E73" s="17" t="s">
        <v>20</v>
      </c>
      <c r="F73" s="18">
        <f t="shared" ref="F73:O75" si="96">F33+F18+F58</f>
        <v>26818512.240000002</v>
      </c>
      <c r="G73" s="18">
        <f t="shared" si="96"/>
        <v>26237674.32</v>
      </c>
      <c r="H73" s="18">
        <f t="shared" si="96"/>
        <v>1789476.98</v>
      </c>
      <c r="I73" s="18">
        <f t="shared" si="96"/>
        <v>1789476.98</v>
      </c>
      <c r="J73" s="18">
        <f t="shared" si="96"/>
        <v>0</v>
      </c>
      <c r="K73" s="18">
        <f t="shared" si="96"/>
        <v>0</v>
      </c>
      <c r="L73" s="18">
        <f t="shared" si="96"/>
        <v>0</v>
      </c>
      <c r="M73" s="18">
        <f t="shared" si="96"/>
        <v>0</v>
      </c>
      <c r="N73" s="18">
        <f t="shared" si="96"/>
        <v>25029035.260000002</v>
      </c>
      <c r="O73" s="18">
        <f t="shared" si="96"/>
        <v>24448197.34</v>
      </c>
      <c r="P73" s="62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</row>
    <row r="74" spans="1:27" s="16" customFormat="1" ht="12.75" customHeight="1">
      <c r="A74" s="59"/>
      <c r="B74" s="59"/>
      <c r="C74" s="60"/>
      <c r="D74" s="60"/>
      <c r="E74" s="17" t="s">
        <v>21</v>
      </c>
      <c r="F74" s="18">
        <f t="shared" si="96"/>
        <v>0</v>
      </c>
      <c r="G74" s="18">
        <f t="shared" si="96"/>
        <v>0</v>
      </c>
      <c r="H74" s="18">
        <f t="shared" si="96"/>
        <v>0</v>
      </c>
      <c r="I74" s="18">
        <f t="shared" si="96"/>
        <v>0</v>
      </c>
      <c r="J74" s="18">
        <f t="shared" si="96"/>
        <v>0</v>
      </c>
      <c r="K74" s="18">
        <f t="shared" si="96"/>
        <v>0</v>
      </c>
      <c r="L74" s="18">
        <f t="shared" si="96"/>
        <v>0</v>
      </c>
      <c r="M74" s="18">
        <f t="shared" si="96"/>
        <v>0</v>
      </c>
      <c r="N74" s="18">
        <f t="shared" si="96"/>
        <v>0</v>
      </c>
      <c r="O74" s="18">
        <f t="shared" si="96"/>
        <v>0</v>
      </c>
      <c r="P74" s="62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</row>
    <row r="75" spans="1:27" s="16" customFormat="1" ht="12.75" customHeight="1">
      <c r="A75" s="59"/>
      <c r="B75" s="59"/>
      <c r="C75" s="60"/>
      <c r="D75" s="60"/>
      <c r="E75" s="17" t="s">
        <v>22</v>
      </c>
      <c r="F75" s="18">
        <f t="shared" si="96"/>
        <v>0</v>
      </c>
      <c r="G75" s="18">
        <f t="shared" si="96"/>
        <v>0</v>
      </c>
      <c r="H75" s="18">
        <f t="shared" si="96"/>
        <v>0</v>
      </c>
      <c r="I75" s="18">
        <f t="shared" si="96"/>
        <v>0</v>
      </c>
      <c r="J75" s="18">
        <f t="shared" si="96"/>
        <v>0</v>
      </c>
      <c r="K75" s="18">
        <f t="shared" si="96"/>
        <v>0</v>
      </c>
      <c r="L75" s="18">
        <f t="shared" si="96"/>
        <v>0</v>
      </c>
      <c r="M75" s="18">
        <f t="shared" si="96"/>
        <v>0</v>
      </c>
      <c r="N75" s="18">
        <f t="shared" si="96"/>
        <v>0</v>
      </c>
      <c r="O75" s="18">
        <f t="shared" si="96"/>
        <v>0</v>
      </c>
      <c r="P75" s="62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</row>
    <row r="76" spans="1:27" s="16" customFormat="1" ht="14.25" customHeight="1">
      <c r="A76" s="109" t="s">
        <v>10</v>
      </c>
      <c r="B76" s="110"/>
      <c r="C76" s="60" t="s">
        <v>9</v>
      </c>
      <c r="D76" s="60" t="s">
        <v>9</v>
      </c>
      <c r="E76" s="28" t="s">
        <v>8</v>
      </c>
      <c r="F76" s="18">
        <f>F71</f>
        <v>46285764.350000001</v>
      </c>
      <c r="G76" s="18">
        <f t="shared" ref="G76:K76" si="97">G71</f>
        <v>43231734.239999995</v>
      </c>
      <c r="H76" s="18">
        <f t="shared" si="97"/>
        <v>5307192.32</v>
      </c>
      <c r="I76" s="18">
        <f t="shared" si="97"/>
        <v>5307192.32</v>
      </c>
      <c r="J76" s="18">
        <f t="shared" si="97"/>
        <v>3521617.58</v>
      </c>
      <c r="K76" s="18">
        <f t="shared" si="97"/>
        <v>3349729.06</v>
      </c>
      <c r="L76" s="18">
        <f t="shared" ref="L76:M76" si="98">L71</f>
        <v>5328966.7300000004</v>
      </c>
      <c r="M76" s="18">
        <f t="shared" si="98"/>
        <v>3461782.57</v>
      </c>
      <c r="N76" s="18">
        <f t="shared" ref="N76:O76" si="99">N71</f>
        <v>32127987.720000003</v>
      </c>
      <c r="O76" s="18">
        <f t="shared" si="99"/>
        <v>31113030.289999999</v>
      </c>
      <c r="P76" s="62" t="s">
        <v>9</v>
      </c>
      <c r="Q76" s="58" t="s">
        <v>9</v>
      </c>
      <c r="R76" s="58" t="s">
        <v>9</v>
      </c>
      <c r="S76" s="58" t="s">
        <v>9</v>
      </c>
      <c r="T76" s="58" t="s">
        <v>9</v>
      </c>
      <c r="U76" s="58" t="s">
        <v>9</v>
      </c>
      <c r="V76" s="58" t="s">
        <v>9</v>
      </c>
      <c r="W76" s="58" t="s">
        <v>9</v>
      </c>
      <c r="X76" s="58" t="s">
        <v>9</v>
      </c>
      <c r="Y76" s="58" t="s">
        <v>9</v>
      </c>
      <c r="Z76" s="58" t="s">
        <v>9</v>
      </c>
      <c r="AA76" s="58" t="s">
        <v>9</v>
      </c>
    </row>
    <row r="77" spans="1:27" s="16" customFormat="1" ht="15" customHeight="1">
      <c r="A77" s="110"/>
      <c r="B77" s="110"/>
      <c r="C77" s="60"/>
      <c r="D77" s="60"/>
      <c r="E77" s="17" t="s">
        <v>19</v>
      </c>
      <c r="F77" s="18">
        <f t="shared" ref="F77:K80" si="100">F72</f>
        <v>19467252.109999999</v>
      </c>
      <c r="G77" s="18">
        <f t="shared" si="100"/>
        <v>16994059.919999998</v>
      </c>
      <c r="H77" s="18">
        <f t="shared" si="100"/>
        <v>3517715.3400000003</v>
      </c>
      <c r="I77" s="18">
        <f t="shared" si="100"/>
        <v>3517715.3400000003</v>
      </c>
      <c r="J77" s="18">
        <f t="shared" si="100"/>
        <v>3521617.58</v>
      </c>
      <c r="K77" s="18">
        <f t="shared" si="100"/>
        <v>3349729.06</v>
      </c>
      <c r="L77" s="18">
        <f t="shared" ref="L77:M77" si="101">L72</f>
        <v>5328966.7300000004</v>
      </c>
      <c r="M77" s="18">
        <f t="shared" si="101"/>
        <v>3461782.57</v>
      </c>
      <c r="N77" s="18">
        <f t="shared" ref="N77:O77" si="102">N72</f>
        <v>7098952.4600000009</v>
      </c>
      <c r="O77" s="18">
        <f t="shared" si="102"/>
        <v>6664832.9499999993</v>
      </c>
      <c r="P77" s="62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</row>
    <row r="78" spans="1:27" s="16" customFormat="1" ht="15" customHeight="1">
      <c r="A78" s="110"/>
      <c r="B78" s="110"/>
      <c r="C78" s="60"/>
      <c r="D78" s="60"/>
      <c r="E78" s="17" t="s">
        <v>20</v>
      </c>
      <c r="F78" s="18">
        <f t="shared" si="100"/>
        <v>26818512.240000002</v>
      </c>
      <c r="G78" s="18">
        <f t="shared" si="100"/>
        <v>26237674.32</v>
      </c>
      <c r="H78" s="18">
        <f t="shared" si="100"/>
        <v>1789476.98</v>
      </c>
      <c r="I78" s="18">
        <f t="shared" si="100"/>
        <v>1789476.98</v>
      </c>
      <c r="J78" s="18">
        <f t="shared" si="100"/>
        <v>0</v>
      </c>
      <c r="K78" s="18">
        <f t="shared" si="100"/>
        <v>0</v>
      </c>
      <c r="L78" s="18">
        <f t="shared" ref="L78:M78" si="103">L73</f>
        <v>0</v>
      </c>
      <c r="M78" s="18">
        <f t="shared" si="103"/>
        <v>0</v>
      </c>
      <c r="N78" s="18">
        <f t="shared" ref="N78:O78" si="104">N73</f>
        <v>25029035.260000002</v>
      </c>
      <c r="O78" s="18">
        <f t="shared" si="104"/>
        <v>24448197.34</v>
      </c>
      <c r="P78" s="62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</row>
    <row r="79" spans="1:27" s="16" customFormat="1" ht="15" customHeight="1">
      <c r="A79" s="110"/>
      <c r="B79" s="110"/>
      <c r="C79" s="60"/>
      <c r="D79" s="60"/>
      <c r="E79" s="17" t="s">
        <v>21</v>
      </c>
      <c r="F79" s="18">
        <f t="shared" si="100"/>
        <v>0</v>
      </c>
      <c r="G79" s="18">
        <f t="shared" si="100"/>
        <v>0</v>
      </c>
      <c r="H79" s="18">
        <f t="shared" si="100"/>
        <v>0</v>
      </c>
      <c r="I79" s="18">
        <f t="shared" si="100"/>
        <v>0</v>
      </c>
      <c r="J79" s="18">
        <f t="shared" si="100"/>
        <v>0</v>
      </c>
      <c r="K79" s="18">
        <f t="shared" si="100"/>
        <v>0</v>
      </c>
      <c r="L79" s="18">
        <f t="shared" ref="L79:M79" si="105">L74</f>
        <v>0</v>
      </c>
      <c r="M79" s="18">
        <f t="shared" si="105"/>
        <v>0</v>
      </c>
      <c r="N79" s="18">
        <f t="shared" ref="N79:O79" si="106">N74</f>
        <v>0</v>
      </c>
      <c r="O79" s="18">
        <f t="shared" si="106"/>
        <v>0</v>
      </c>
      <c r="P79" s="62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</row>
    <row r="80" spans="1:27" s="16" customFormat="1" ht="12.75" customHeight="1">
      <c r="A80" s="110"/>
      <c r="B80" s="110"/>
      <c r="C80" s="60"/>
      <c r="D80" s="60"/>
      <c r="E80" s="17" t="s">
        <v>22</v>
      </c>
      <c r="F80" s="18">
        <f t="shared" si="100"/>
        <v>0</v>
      </c>
      <c r="G80" s="18">
        <f t="shared" si="100"/>
        <v>0</v>
      </c>
      <c r="H80" s="18">
        <f t="shared" si="100"/>
        <v>0</v>
      </c>
      <c r="I80" s="18">
        <f t="shared" si="100"/>
        <v>0</v>
      </c>
      <c r="J80" s="18">
        <f t="shared" si="100"/>
        <v>0</v>
      </c>
      <c r="K80" s="18">
        <f t="shared" si="100"/>
        <v>0</v>
      </c>
      <c r="L80" s="18">
        <f t="shared" ref="L80:M80" si="107">L75</f>
        <v>0</v>
      </c>
      <c r="M80" s="18">
        <f t="shared" si="107"/>
        <v>0</v>
      </c>
      <c r="N80" s="18">
        <f t="shared" ref="N80:O80" si="108">N75</f>
        <v>0</v>
      </c>
      <c r="O80" s="18">
        <f t="shared" si="108"/>
        <v>0</v>
      </c>
      <c r="P80" s="62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</row>
    <row r="81" spans="1:27" ht="9.75" customHeight="1">
      <c r="A81" s="84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3"/>
      <c r="Y81" s="3"/>
    </row>
    <row r="82" spans="1:27" ht="15" customHeight="1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3"/>
      <c r="M82" s="23"/>
      <c r="N82" s="26"/>
      <c r="O82" s="26"/>
      <c r="P82" s="21"/>
      <c r="Q82" s="21"/>
      <c r="R82" s="21"/>
      <c r="S82" s="21"/>
      <c r="T82" s="21"/>
      <c r="U82" s="21"/>
      <c r="V82" s="21"/>
      <c r="W82" s="21"/>
      <c r="X82" s="3"/>
      <c r="Y82" s="3"/>
    </row>
    <row r="83" spans="1:27" s="14" customFormat="1" ht="47.25" customHeight="1">
      <c r="A83" s="46" t="s">
        <v>71</v>
      </c>
      <c r="B83" s="46"/>
      <c r="C83" s="46"/>
      <c r="D83" s="46"/>
      <c r="E83" s="46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57" t="s">
        <v>61</v>
      </c>
      <c r="Q83" s="57"/>
      <c r="R83" s="57"/>
      <c r="S83" s="57"/>
      <c r="T83" s="57"/>
      <c r="U83" s="57"/>
      <c r="V83" s="57"/>
      <c r="W83" s="12"/>
      <c r="X83" s="13"/>
      <c r="Y83" s="13"/>
      <c r="Z83" s="35"/>
      <c r="AA83" s="35"/>
    </row>
    <row r="84" spans="1:27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"/>
      <c r="Y84" s="2"/>
    </row>
    <row r="85" spans="1:27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"/>
      <c r="Y85" s="2"/>
    </row>
    <row r="86" spans="1:27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2"/>
      <c r="Y86" s="2"/>
    </row>
    <row r="87" spans="1:2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</sheetData>
  <mergeCells count="225">
    <mergeCell ref="Z76:Z80"/>
    <mergeCell ref="AA76:AA80"/>
    <mergeCell ref="B51:B55"/>
    <mergeCell ref="C51:C55"/>
    <mergeCell ref="D51:D55"/>
    <mergeCell ref="P51:P55"/>
    <mergeCell ref="Q51:Q55"/>
    <mergeCell ref="R51:R55"/>
    <mergeCell ref="S51:S55"/>
    <mergeCell ref="T51:T55"/>
    <mergeCell ref="U51:U55"/>
    <mergeCell ref="V51:V55"/>
    <mergeCell ref="W51:W55"/>
    <mergeCell ref="X51:X55"/>
    <mergeCell ref="Y51:Y55"/>
    <mergeCell ref="Z51:Z55"/>
    <mergeCell ref="AA51:AA55"/>
    <mergeCell ref="P76:P80"/>
    <mergeCell ref="S76:S80"/>
    <mergeCell ref="R71:R75"/>
    <mergeCell ref="A76:B80"/>
    <mergeCell ref="C76:C80"/>
    <mergeCell ref="A51:A55"/>
    <mergeCell ref="T71:T75"/>
    <mergeCell ref="Z31:Z35"/>
    <mergeCell ref="AA31:AA35"/>
    <mergeCell ref="Z36:Z40"/>
    <mergeCell ref="AA36:AA40"/>
    <mergeCell ref="Z41:Z45"/>
    <mergeCell ref="AA41:AA45"/>
    <mergeCell ref="Z46:Z50"/>
    <mergeCell ref="AA46:AA50"/>
    <mergeCell ref="Z71:Z75"/>
    <mergeCell ref="AA71:AA75"/>
    <mergeCell ref="X16:X20"/>
    <mergeCell ref="Y16:Y20"/>
    <mergeCell ref="X21:X25"/>
    <mergeCell ref="Y21:Y25"/>
    <mergeCell ref="A16:A20"/>
    <mergeCell ref="P16:P20"/>
    <mergeCell ref="B16:D20"/>
    <mergeCell ref="B21:D25"/>
    <mergeCell ref="C26:C30"/>
    <mergeCell ref="Y26:Y30"/>
    <mergeCell ref="U16:U20"/>
    <mergeCell ref="A1:W1"/>
    <mergeCell ref="A2:W2"/>
    <mergeCell ref="A4:W4"/>
    <mergeCell ref="R16:R20"/>
    <mergeCell ref="S16:S20"/>
    <mergeCell ref="W16:W20"/>
    <mergeCell ref="T46:T50"/>
    <mergeCell ref="U46:U50"/>
    <mergeCell ref="T16:T20"/>
    <mergeCell ref="N8:O8"/>
    <mergeCell ref="F7:O7"/>
    <mergeCell ref="C6:O6"/>
    <mergeCell ref="P6:AA6"/>
    <mergeCell ref="R7:AA7"/>
    <mergeCell ref="A3:W3"/>
    <mergeCell ref="V21:V25"/>
    <mergeCell ref="V26:V30"/>
    <mergeCell ref="F8:G8"/>
    <mergeCell ref="E7:E9"/>
    <mergeCell ref="L8:M8"/>
    <mergeCell ref="X8:Y8"/>
    <mergeCell ref="Q31:Q35"/>
    <mergeCell ref="P31:P35"/>
    <mergeCell ref="A14:AA14"/>
    <mergeCell ref="A81:W81"/>
    <mergeCell ref="U71:U75"/>
    <mergeCell ref="T76:T80"/>
    <mergeCell ref="U76:U80"/>
    <mergeCell ref="H8:I8"/>
    <mergeCell ref="T8:U8"/>
    <mergeCell ref="T26:T30"/>
    <mergeCell ref="U26:U30"/>
    <mergeCell ref="T31:T35"/>
    <mergeCell ref="U31:U35"/>
    <mergeCell ref="T36:T40"/>
    <mergeCell ref="U36:U40"/>
    <mergeCell ref="T41:T45"/>
    <mergeCell ref="U41:U45"/>
    <mergeCell ref="V76:V80"/>
    <mergeCell ref="W76:W80"/>
    <mergeCell ref="V71:V75"/>
    <mergeCell ref="W71:W75"/>
    <mergeCell ref="D76:D80"/>
    <mergeCell ref="C41:C45"/>
    <mergeCell ref="D41:D45"/>
    <mergeCell ref="Q76:Q80"/>
    <mergeCell ref="A31:A35"/>
    <mergeCell ref="A21:A25"/>
    <mergeCell ref="A41:A45"/>
    <mergeCell ref="Q41:Q45"/>
    <mergeCell ref="B41:B45"/>
    <mergeCell ref="P41:P45"/>
    <mergeCell ref="A26:A30"/>
    <mergeCell ref="Q36:Q40"/>
    <mergeCell ref="Q21:Q25"/>
    <mergeCell ref="P36:P40"/>
    <mergeCell ref="J8:K8"/>
    <mergeCell ref="B31:D35"/>
    <mergeCell ref="B36:D40"/>
    <mergeCell ref="B26:B30"/>
    <mergeCell ref="B6:B9"/>
    <mergeCell ref="C7:D8"/>
    <mergeCell ref="A13:AA13"/>
    <mergeCell ref="Z16:Z20"/>
    <mergeCell ref="AA16:AA20"/>
    <mergeCell ref="Z21:Z25"/>
    <mergeCell ref="AA21:AA25"/>
    <mergeCell ref="Z26:Z30"/>
    <mergeCell ref="AA26:AA30"/>
    <mergeCell ref="W21:W25"/>
    <mergeCell ref="V16:V20"/>
    <mergeCell ref="W26:W30"/>
    <mergeCell ref="V31:V35"/>
    <mergeCell ref="V8:W8"/>
    <mergeCell ref="D26:D30"/>
    <mergeCell ref="P26:P30"/>
    <mergeCell ref="Q26:Q30"/>
    <mergeCell ref="R26:R30"/>
    <mergeCell ref="P21:P25"/>
    <mergeCell ref="S36:S40"/>
    <mergeCell ref="P7:P9"/>
    <mergeCell ref="Q7:Q9"/>
    <mergeCell ref="S26:S30"/>
    <mergeCell ref="Q16:Q20"/>
    <mergeCell ref="T21:T25"/>
    <mergeCell ref="R21:R25"/>
    <mergeCell ref="S21:S25"/>
    <mergeCell ref="R31:R35"/>
    <mergeCell ref="S31:S35"/>
    <mergeCell ref="R36:R40"/>
    <mergeCell ref="A12:AA12"/>
    <mergeCell ref="R8:S8"/>
    <mergeCell ref="A6:A9"/>
    <mergeCell ref="U21:U25"/>
    <mergeCell ref="A11:AA11"/>
    <mergeCell ref="X26:X30"/>
    <mergeCell ref="X76:X80"/>
    <mergeCell ref="Y76:Y80"/>
    <mergeCell ref="X31:X35"/>
    <mergeCell ref="Y31:Y35"/>
    <mergeCell ref="X36:X40"/>
    <mergeCell ref="Y36:Y40"/>
    <mergeCell ref="X41:X45"/>
    <mergeCell ref="Y41:Y45"/>
    <mergeCell ref="X46:X50"/>
    <mergeCell ref="Y46:Y50"/>
    <mergeCell ref="X71:X75"/>
    <mergeCell ref="Y71:Y75"/>
    <mergeCell ref="V41:V45"/>
    <mergeCell ref="W41:W45"/>
    <mergeCell ref="V46:V50"/>
    <mergeCell ref="W46:W50"/>
    <mergeCell ref="R41:R45"/>
    <mergeCell ref="W31:W35"/>
    <mergeCell ref="V36:V40"/>
    <mergeCell ref="W36:W40"/>
    <mergeCell ref="A56:A60"/>
    <mergeCell ref="B56:D60"/>
    <mergeCell ref="P56:P60"/>
    <mergeCell ref="Q56:Q60"/>
    <mergeCell ref="R56:R60"/>
    <mergeCell ref="S56:S60"/>
    <mergeCell ref="T56:T60"/>
    <mergeCell ref="U56:U60"/>
    <mergeCell ref="V56:V60"/>
    <mergeCell ref="W56:W60"/>
    <mergeCell ref="S41:S45"/>
    <mergeCell ref="S46:S50"/>
    <mergeCell ref="R46:R50"/>
    <mergeCell ref="A36:A40"/>
    <mergeCell ref="A46:A50"/>
    <mergeCell ref="Q46:Q50"/>
    <mergeCell ref="P46:P50"/>
    <mergeCell ref="B46:B50"/>
    <mergeCell ref="C46:C50"/>
    <mergeCell ref="D46:D50"/>
    <mergeCell ref="Q71:Q75"/>
    <mergeCell ref="X56:X60"/>
    <mergeCell ref="Y56:Y60"/>
    <mergeCell ref="Z56:Z60"/>
    <mergeCell ref="AA56:AA60"/>
    <mergeCell ref="W61:W65"/>
    <mergeCell ref="X61:X65"/>
    <mergeCell ref="Y61:Y65"/>
    <mergeCell ref="Z61:Z65"/>
    <mergeCell ref="AA61:AA65"/>
    <mergeCell ref="P71:P75"/>
    <mergeCell ref="A61:A65"/>
    <mergeCell ref="B61:D65"/>
    <mergeCell ref="P61:P65"/>
    <mergeCell ref="Q61:Q65"/>
    <mergeCell ref="R61:R65"/>
    <mergeCell ref="S61:S65"/>
    <mergeCell ref="T61:T65"/>
    <mergeCell ref="U61:U65"/>
    <mergeCell ref="V61:V65"/>
    <mergeCell ref="A66:A70"/>
    <mergeCell ref="Z8:AA8"/>
    <mergeCell ref="V66:V70"/>
    <mergeCell ref="W66:W70"/>
    <mergeCell ref="X66:X70"/>
    <mergeCell ref="Y66:Y70"/>
    <mergeCell ref="Z66:Z70"/>
    <mergeCell ref="AA66:AA70"/>
    <mergeCell ref="A83:E83"/>
    <mergeCell ref="B66:B70"/>
    <mergeCell ref="C66:C70"/>
    <mergeCell ref="D66:D70"/>
    <mergeCell ref="P66:P70"/>
    <mergeCell ref="Q66:Q70"/>
    <mergeCell ref="R66:R70"/>
    <mergeCell ref="S66:S70"/>
    <mergeCell ref="T66:T70"/>
    <mergeCell ref="U66:U70"/>
    <mergeCell ref="P83:V83"/>
    <mergeCell ref="S71:S75"/>
    <mergeCell ref="R76:R80"/>
    <mergeCell ref="A71:B75"/>
    <mergeCell ref="C71:C75"/>
    <mergeCell ref="D71:D75"/>
  </mergeCells>
  <phoneticPr fontId="0" type="noConversion"/>
  <pageMargins left="0.39370078740157483" right="0.39370078740157483" top="1.1811023622047245" bottom="0.39370078740157483" header="0.51181102362204722" footer="0.51181102362204722"/>
  <pageSetup paperSize="9" scale="46" fitToHeight="2" orientation="landscape" r:id="rId1"/>
  <headerFooter alignWithMargins="0"/>
  <rowBreaks count="1" manualBreakCount="1">
    <brk id="65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</vt:lpstr>
      <vt:lpstr>МП!Заголовки_для_печати</vt:lpstr>
      <vt:lpstr>МП!Область_печати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2025-04-23T10:18:14Z</cp:lastPrinted>
  <dcterms:created xsi:type="dcterms:W3CDTF">1996-10-08T23:32:33Z</dcterms:created>
  <dcterms:modified xsi:type="dcterms:W3CDTF">2025-04-23T10:58:04Z</dcterms:modified>
</cp:coreProperties>
</file>