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440"/>
  </bookViews>
  <sheets>
    <sheet name="Приложение 1" sheetId="1" r:id="rId1"/>
  </sheets>
  <definedNames>
    <definedName name="__bookmark_1">'Приложение 1'!$B$6:$L$6</definedName>
    <definedName name="__bookmark_2">'Приложение 1'!$B$8:$L$292</definedName>
    <definedName name="__bookmark_3">#REF!</definedName>
    <definedName name="__bookmark_4">#REF!</definedName>
    <definedName name="__bookmark_5">#REF!</definedName>
    <definedName name="_xlnm._FilterDatabase" localSheetId="0" hidden="1">'Приложение 1'!$A$9:$M$292</definedName>
    <definedName name="_xlnm.Print_Titles" localSheetId="0">'Приложение 1'!$12:$12</definedName>
  </definedNames>
  <calcPr calcId="125725"/>
</workbook>
</file>

<file path=xl/calcChain.xml><?xml version="1.0" encoding="utf-8"?>
<calcChain xmlns="http://schemas.openxmlformats.org/spreadsheetml/2006/main">
  <c r="L296" i="1"/>
  <c r="K296"/>
  <c r="K295" s="1"/>
  <c r="K294" s="1"/>
  <c r="K293" s="1"/>
  <c r="L266"/>
  <c r="K266"/>
  <c r="M267"/>
  <c r="L217"/>
  <c r="L216" s="1"/>
  <c r="L215" s="1"/>
  <c r="L214" s="1"/>
  <c r="K217"/>
  <c r="K216" s="1"/>
  <c r="K215" s="1"/>
  <c r="K214" s="1"/>
  <c r="L210"/>
  <c r="L209" s="1"/>
  <c r="K210"/>
  <c r="K209" s="1"/>
  <c r="L179"/>
  <c r="L178" s="1"/>
  <c r="K179"/>
  <c r="K178" s="1"/>
  <c r="L160"/>
  <c r="L159" s="1"/>
  <c r="K160"/>
  <c r="K159" s="1"/>
  <c r="L116"/>
  <c r="L115" s="1"/>
  <c r="L112" s="1"/>
  <c r="K116"/>
  <c r="K115" s="1"/>
  <c r="M108"/>
  <c r="L105"/>
  <c r="K105"/>
  <c r="L103"/>
  <c r="M86"/>
  <c r="K79"/>
  <c r="K78" s="1"/>
  <c r="L79"/>
  <c r="L78" s="1"/>
  <c r="L74"/>
  <c r="L73" s="1"/>
  <c r="L70" s="1"/>
  <c r="K74"/>
  <c r="K73" s="1"/>
  <c r="L60"/>
  <c r="L59" s="1"/>
  <c r="L58" s="1"/>
  <c r="L57" s="1"/>
  <c r="L56" s="1"/>
  <c r="K60"/>
  <c r="K59" s="1"/>
  <c r="K58" s="1"/>
  <c r="K57" s="1"/>
  <c r="K56" s="1"/>
  <c r="M53"/>
  <c r="M27"/>
  <c r="M19"/>
  <c r="M255"/>
  <c r="L254"/>
  <c r="K254"/>
  <c r="M208"/>
  <c r="L207"/>
  <c r="K207"/>
  <c r="M204"/>
  <c r="L203"/>
  <c r="K203"/>
  <c r="M174"/>
  <c r="L173"/>
  <c r="L172" s="1"/>
  <c r="K173"/>
  <c r="K172" s="1"/>
  <c r="K151"/>
  <c r="K150" s="1"/>
  <c r="M152"/>
  <c r="M134"/>
  <c r="L133"/>
  <c r="L132" s="1"/>
  <c r="K133"/>
  <c r="K132" s="1"/>
  <c r="K24"/>
  <c r="M290"/>
  <c r="M292"/>
  <c r="M258"/>
  <c r="M262"/>
  <c r="M265"/>
  <c r="M271"/>
  <c r="M274"/>
  <c r="M280"/>
  <c r="M284"/>
  <c r="M21"/>
  <c r="M23"/>
  <c r="M29"/>
  <c r="M31"/>
  <c r="M33"/>
  <c r="M35"/>
  <c r="M37"/>
  <c r="M39"/>
  <c r="M45"/>
  <c r="M47"/>
  <c r="M49"/>
  <c r="M55"/>
  <c r="M66"/>
  <c r="M68"/>
  <c r="M69"/>
  <c r="M80"/>
  <c r="M81"/>
  <c r="M82"/>
  <c r="M83"/>
  <c r="M85"/>
  <c r="M90"/>
  <c r="M92"/>
  <c r="M94"/>
  <c r="M96"/>
  <c r="M100"/>
  <c r="M102"/>
  <c r="M104"/>
  <c r="M106"/>
  <c r="M111"/>
  <c r="M122"/>
  <c r="M126"/>
  <c r="M129"/>
  <c r="M131"/>
  <c r="M139"/>
  <c r="M141"/>
  <c r="M144"/>
  <c r="M146"/>
  <c r="M149"/>
  <c r="M158"/>
  <c r="M164"/>
  <c r="M169"/>
  <c r="M171"/>
  <c r="M177"/>
  <c r="M185"/>
  <c r="M190"/>
  <c r="M192"/>
  <c r="M194"/>
  <c r="M197"/>
  <c r="M199"/>
  <c r="M201"/>
  <c r="M206"/>
  <c r="M223"/>
  <c r="M225"/>
  <c r="M227"/>
  <c r="M230"/>
  <c r="M233"/>
  <c r="M239"/>
  <c r="M242"/>
  <c r="M248"/>
  <c r="M250"/>
  <c r="M253"/>
  <c r="L67"/>
  <c r="K67"/>
  <c r="K65" s="1"/>
  <c r="K64" s="1"/>
  <c r="K63" s="1"/>
  <c r="K62" s="1"/>
  <c r="L289"/>
  <c r="K289"/>
  <c r="K288" s="1"/>
  <c r="L273"/>
  <c r="L272" s="1"/>
  <c r="K273"/>
  <c r="K272" s="1"/>
  <c r="L151"/>
  <c r="L150" s="1"/>
  <c r="L176"/>
  <c r="K176"/>
  <c r="K175" s="1"/>
  <c r="K103"/>
  <c r="L101"/>
  <c r="K101"/>
  <c r="L95"/>
  <c r="K95"/>
  <c r="L93"/>
  <c r="K93"/>
  <c r="L91"/>
  <c r="K91"/>
  <c r="L89"/>
  <c r="K89"/>
  <c r="L50"/>
  <c r="K50"/>
  <c r="L252"/>
  <c r="K252"/>
  <c r="L226"/>
  <c r="K226"/>
  <c r="L224"/>
  <c r="K224"/>
  <c r="K168"/>
  <c r="L148"/>
  <c r="L147" s="1"/>
  <c r="K148"/>
  <c r="K147" s="1"/>
  <c r="L128"/>
  <c r="L28"/>
  <c r="K28"/>
  <c r="L121"/>
  <c r="K121"/>
  <c r="K120" s="1"/>
  <c r="L52"/>
  <c r="K52"/>
  <c r="L257"/>
  <c r="L256" s="1"/>
  <c r="K257"/>
  <c r="K256" s="1"/>
  <c r="L291"/>
  <c r="K291"/>
  <c r="L205"/>
  <c r="K205"/>
  <c r="L191"/>
  <c r="K191"/>
  <c r="L189"/>
  <c r="K189"/>
  <c r="K130"/>
  <c r="L54"/>
  <c r="K54"/>
  <c r="L48"/>
  <c r="K48"/>
  <c r="L46"/>
  <c r="K46"/>
  <c r="L44"/>
  <c r="K44"/>
  <c r="L36"/>
  <c r="K36"/>
  <c r="L34"/>
  <c r="K34"/>
  <c r="L32"/>
  <c r="K32"/>
  <c r="L30"/>
  <c r="K30"/>
  <c r="L26"/>
  <c r="K26"/>
  <c r="L22"/>
  <c r="K22"/>
  <c r="L20"/>
  <c r="K20"/>
  <c r="L18"/>
  <c r="K18"/>
  <c r="L38"/>
  <c r="K38"/>
  <c r="L270"/>
  <c r="L269" s="1"/>
  <c r="K270"/>
  <c r="K269" s="1"/>
  <c r="L249"/>
  <c r="K249"/>
  <c r="K241"/>
  <c r="K240" s="1"/>
  <c r="L241"/>
  <c r="L240" s="1"/>
  <c r="L163"/>
  <c r="L162" s="1"/>
  <c r="K163"/>
  <c r="K162" s="1"/>
  <c r="L145"/>
  <c r="K145"/>
  <c r="L140"/>
  <c r="K140"/>
  <c r="L138"/>
  <c r="K138"/>
  <c r="L99"/>
  <c r="K99"/>
  <c r="L247"/>
  <c r="K247"/>
  <c r="K198"/>
  <c r="L198"/>
  <c r="L283"/>
  <c r="K283"/>
  <c r="K282" s="1"/>
  <c r="K281" s="1"/>
  <c r="L279"/>
  <c r="K279"/>
  <c r="K278" s="1"/>
  <c r="K277" s="1"/>
  <c r="L264"/>
  <c r="K264"/>
  <c r="K263" s="1"/>
  <c r="L261"/>
  <c r="K261"/>
  <c r="K260" s="1"/>
  <c r="L238"/>
  <c r="K238"/>
  <c r="K237" s="1"/>
  <c r="L232"/>
  <c r="K232"/>
  <c r="K231" s="1"/>
  <c r="L229"/>
  <c r="K229"/>
  <c r="K228" s="1"/>
  <c r="L222"/>
  <c r="K222"/>
  <c r="L200"/>
  <c r="K200"/>
  <c r="L196"/>
  <c r="K196"/>
  <c r="L193"/>
  <c r="K193"/>
  <c r="L184"/>
  <c r="L183" s="1"/>
  <c r="K184"/>
  <c r="K183" s="1"/>
  <c r="K182" s="1"/>
  <c r="L168"/>
  <c r="L170"/>
  <c r="K170"/>
  <c r="L157"/>
  <c r="K157"/>
  <c r="K156" s="1"/>
  <c r="K155" s="1"/>
  <c r="L143"/>
  <c r="K143"/>
  <c r="L125"/>
  <c r="L124" s="1"/>
  <c r="K125"/>
  <c r="K124" s="1"/>
  <c r="K123" s="1"/>
  <c r="L110"/>
  <c r="K110"/>
  <c r="K109" s="1"/>
  <c r="L107"/>
  <c r="K107"/>
  <c r="L130"/>
  <c r="K128"/>
  <c r="K287" l="1"/>
  <c r="K286" s="1"/>
  <c r="K285" s="1"/>
  <c r="L295"/>
  <c r="L137"/>
  <c r="K137"/>
  <c r="L202"/>
  <c r="M107"/>
  <c r="M52"/>
  <c r="M203"/>
  <c r="K112"/>
  <c r="K114"/>
  <c r="K113" s="1"/>
  <c r="L114"/>
  <c r="L113" s="1"/>
  <c r="K188"/>
  <c r="M207"/>
  <c r="M26"/>
  <c r="L251"/>
  <c r="L246" s="1"/>
  <c r="M18"/>
  <c r="K268"/>
  <c r="K70"/>
  <c r="K72"/>
  <c r="K71" s="1"/>
  <c r="L72"/>
  <c r="L71" s="1"/>
  <c r="K251"/>
  <c r="M176"/>
  <c r="M34"/>
  <c r="K167"/>
  <c r="M279"/>
  <c r="M138"/>
  <c r="K154"/>
  <c r="K202"/>
  <c r="M133"/>
  <c r="L188"/>
  <c r="M270"/>
  <c r="M264"/>
  <c r="M254"/>
  <c r="M150"/>
  <c r="L17"/>
  <c r="L16" s="1"/>
  <c r="L15" s="1"/>
  <c r="L14" s="1"/>
  <c r="L167"/>
  <c r="L166" s="1"/>
  <c r="M173"/>
  <c r="M229"/>
  <c r="M200"/>
  <c r="M291"/>
  <c r="K17"/>
  <c r="K16" s="1"/>
  <c r="M124"/>
  <c r="M191"/>
  <c r="M172"/>
  <c r="M95"/>
  <c r="M151"/>
  <c r="L175"/>
  <c r="M148"/>
  <c r="M132"/>
  <c r="M121"/>
  <c r="M105"/>
  <c r="M91"/>
  <c r="M67"/>
  <c r="M30"/>
  <c r="M103"/>
  <c r="M241"/>
  <c r="M110"/>
  <c r="K236"/>
  <c r="K235" s="1"/>
  <c r="K234" s="1"/>
  <c r="K259"/>
  <c r="L43"/>
  <c r="L42" s="1"/>
  <c r="M93"/>
  <c r="M130"/>
  <c r="M157"/>
  <c r="M249"/>
  <c r="M46"/>
  <c r="M226"/>
  <c r="M283"/>
  <c r="M128"/>
  <c r="M289"/>
  <c r="M193"/>
  <c r="L109"/>
  <c r="M109" s="1"/>
  <c r="L263"/>
  <c r="M263" s="1"/>
  <c r="L228"/>
  <c r="M228" s="1"/>
  <c r="K195"/>
  <c r="M36"/>
  <c r="M272"/>
  <c r="M238"/>
  <c r="L142"/>
  <c r="K127"/>
  <c r="K119" s="1"/>
  <c r="M232"/>
  <c r="M198"/>
  <c r="K142"/>
  <c r="M38"/>
  <c r="M32"/>
  <c r="M54"/>
  <c r="M252"/>
  <c r="M78"/>
  <c r="L120"/>
  <c r="M120" s="1"/>
  <c r="M48"/>
  <c r="M140"/>
  <c r="M143"/>
  <c r="M196"/>
  <c r="L237"/>
  <c r="M237" s="1"/>
  <c r="M99"/>
  <c r="M44"/>
  <c r="K43"/>
  <c r="K42" s="1"/>
  <c r="K41" s="1"/>
  <c r="K40" s="1"/>
  <c r="L231"/>
  <c r="M231" s="1"/>
  <c r="K276"/>
  <c r="K275" s="1"/>
  <c r="L88"/>
  <c r="L87" s="1"/>
  <c r="M163"/>
  <c r="M189"/>
  <c r="M273"/>
  <c r="M162"/>
  <c r="M89"/>
  <c r="M247"/>
  <c r="M257"/>
  <c r="M224"/>
  <c r="K88"/>
  <c r="K87" s="1"/>
  <c r="L98"/>
  <c r="L97" s="1"/>
  <c r="M261"/>
  <c r="M28"/>
  <c r="K221"/>
  <c r="K220" s="1"/>
  <c r="K219" s="1"/>
  <c r="K213" s="1"/>
  <c r="K98"/>
  <c r="K97" s="1"/>
  <c r="M170"/>
  <c r="M222"/>
  <c r="L260"/>
  <c r="M260" s="1"/>
  <c r="M256"/>
  <c r="M79"/>
  <c r="M240"/>
  <c r="L182"/>
  <c r="M183"/>
  <c r="M266"/>
  <c r="M125"/>
  <c r="L195"/>
  <c r="L123"/>
  <c r="L278"/>
  <c r="L288"/>
  <c r="M288" s="1"/>
  <c r="M205"/>
  <c r="L127"/>
  <c r="M184"/>
  <c r="L221"/>
  <c r="L156"/>
  <c r="M168"/>
  <c r="L282"/>
  <c r="M145"/>
  <c r="M101"/>
  <c r="M22"/>
  <c r="L65"/>
  <c r="M20"/>
  <c r="L287" l="1"/>
  <c r="L286" s="1"/>
  <c r="L294"/>
  <c r="M202"/>
  <c r="K77"/>
  <c r="K76" s="1"/>
  <c r="L155"/>
  <c r="L154" s="1"/>
  <c r="M175"/>
  <c r="L165"/>
  <c r="L77"/>
  <c r="K187"/>
  <c r="K186" s="1"/>
  <c r="K181" s="1"/>
  <c r="M188"/>
  <c r="M251"/>
  <c r="K246"/>
  <c r="K245" s="1"/>
  <c r="K244" s="1"/>
  <c r="K243" s="1"/>
  <c r="M167"/>
  <c r="K166"/>
  <c r="M137"/>
  <c r="L119"/>
  <c r="M195"/>
  <c r="M127"/>
  <c r="L187"/>
  <c r="L186" s="1"/>
  <c r="L236"/>
  <c r="M236" s="1"/>
  <c r="M147"/>
  <c r="K136"/>
  <c r="L136"/>
  <c r="L135" s="1"/>
  <c r="M43"/>
  <c r="M88"/>
  <c r="M142"/>
  <c r="M87"/>
  <c r="M98"/>
  <c r="L259"/>
  <c r="M259" s="1"/>
  <c r="L41"/>
  <c r="M42"/>
  <c r="M123"/>
  <c r="M156"/>
  <c r="M282"/>
  <c r="L281"/>
  <c r="M281" s="1"/>
  <c r="L277"/>
  <c r="M278"/>
  <c r="M65"/>
  <c r="L64"/>
  <c r="M97"/>
  <c r="M269"/>
  <c r="L268"/>
  <c r="M268" s="1"/>
  <c r="M182"/>
  <c r="M221"/>
  <c r="L220"/>
  <c r="L245"/>
  <c r="M17"/>
  <c r="M16"/>
  <c r="K15"/>
  <c r="L293" l="1"/>
  <c r="K165"/>
  <c r="M165" s="1"/>
  <c r="K135"/>
  <c r="M135" s="1"/>
  <c r="M186"/>
  <c r="M246"/>
  <c r="M166"/>
  <c r="L235"/>
  <c r="L234" s="1"/>
  <c r="M234" s="1"/>
  <c r="M187"/>
  <c r="M136"/>
  <c r="L181"/>
  <c r="M181" s="1"/>
  <c r="L40"/>
  <c r="M40" s="1"/>
  <c r="M41"/>
  <c r="M119"/>
  <c r="M77"/>
  <c r="L76"/>
  <c r="M287"/>
  <c r="M220"/>
  <c r="L219"/>
  <c r="L213" s="1"/>
  <c r="M155"/>
  <c r="M245"/>
  <c r="L244"/>
  <c r="L276"/>
  <c r="M277"/>
  <c r="M64"/>
  <c r="L63"/>
  <c r="M15"/>
  <c r="K14"/>
  <c r="K13" l="1"/>
  <c r="K153"/>
  <c r="K118"/>
  <c r="M76"/>
  <c r="M235"/>
  <c r="L118"/>
  <c r="L62"/>
  <c r="M63"/>
  <c r="L153"/>
  <c r="M154"/>
  <c r="M244"/>
  <c r="L243"/>
  <c r="M243" s="1"/>
  <c r="L275"/>
  <c r="M275" s="1"/>
  <c r="M276"/>
  <c r="L285"/>
  <c r="M285" s="1"/>
  <c r="M286"/>
  <c r="M219"/>
  <c r="M213"/>
  <c r="M14"/>
  <c r="L13" l="1"/>
  <c r="M153"/>
  <c r="M118"/>
  <c r="M62"/>
  <c r="M13" l="1"/>
</calcChain>
</file>

<file path=xl/sharedStrings.xml><?xml version="1.0" encoding="utf-8"?>
<sst xmlns="http://schemas.openxmlformats.org/spreadsheetml/2006/main" count="2253" uniqueCount="307">
  <si>
    <t>Исполнено</t>
  </si>
  <si>
    <t>1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</si>
  <si>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</si>
  <si>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</si>
  <si>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</si>
  <si>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</si>
  <si>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</si>
  <si>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</si>
  <si>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</si>
  <si>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</si>
  <si>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</si>
  <si>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</si>
  <si>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</si>
  <si>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</si>
  <si>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</si>
  <si>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</si>
  <si>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</si>
  <si>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</si>
  <si>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</si>
  <si>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</si>
  <si>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</si>
  <si>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</si>
  <si>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</si>
  <si>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</si>
  <si>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</si>
  <si>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</si>
  <si>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</si>
  <si>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</si>
  <si>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</si>
  <si>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</si>
  <si>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</si>
  <si>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</si>
  <si>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</si>
  <si>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</si>
  <si>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</si>
  <si>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</si>
  <si>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</si>
  <si>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</si>
  <si>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</si>
  <si>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</si>
  <si>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</si>
  <si>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</si>
  <si>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</si>
  <si>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</si>
  <si>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</si>
  <si>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</si>
  <si>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</si>
  <si>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</si>
  <si>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</si>
  <si>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</si>
  <si>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</si>
  <si>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</si>
  <si>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Наименование кодов классификации доходов районного бюджета</t>
  </si>
  <si>
    <t>Коды классификации доходов районного бюджета</t>
  </si>
  <si>
    <t>Вид доходов</t>
  </si>
  <si>
    <t>Подвид доходов</t>
  </si>
  <si>
    <t>Глав- ный адми- нистратор дохо- дов районного бюд- жета</t>
  </si>
  <si>
    <t>Группа</t>
  </si>
  <si>
    <t>Подгруппа</t>
  </si>
  <si>
    <t>Статья</t>
  </si>
  <si>
    <t>Подстатья</t>
  </si>
  <si>
    <t>Элемент</t>
  </si>
  <si>
    <t>Груп- па под-вида дохо-дов</t>
  </si>
  <si>
    <t>Анали- тичес-кая группа подвида дохо-дов</t>
  </si>
  <si>
    <t xml:space="preserve"> рублей</t>
  </si>
  <si>
    <t>№   п/п</t>
  </si>
  <si>
    <t>ИСПОЛНЕНИЕ</t>
  </si>
  <si>
    <t>048</t>
  </si>
  <si>
    <t>12</t>
  </si>
  <si>
    <t>00</t>
  </si>
  <si>
    <t>000</t>
  </si>
  <si>
    <t>0000</t>
  </si>
  <si>
    <t>01</t>
  </si>
  <si>
    <t>010</t>
  </si>
  <si>
    <t>020</t>
  </si>
  <si>
    <t>030</t>
  </si>
  <si>
    <t>040</t>
  </si>
  <si>
    <t>Налоговые и неналоговые доходы</t>
  </si>
  <si>
    <t>Платежи при пользовании природными ресурсами</t>
  </si>
  <si>
    <t>060</t>
  </si>
  <si>
    <t>2</t>
  </si>
  <si>
    <t>001</t>
  </si>
  <si>
    <t>050</t>
  </si>
  <si>
    <t>05</t>
  </si>
  <si>
    <t>03</t>
  </si>
  <si>
    <t>02</t>
  </si>
  <si>
    <t>08</t>
  </si>
  <si>
    <t>182</t>
  </si>
  <si>
    <t>04</t>
  </si>
  <si>
    <t>09</t>
  </si>
  <si>
    <t>053</t>
  </si>
  <si>
    <t>30</t>
  </si>
  <si>
    <t>502</t>
  </si>
  <si>
    <t>07</t>
  </si>
  <si>
    <t>150</t>
  </si>
  <si>
    <t>999</t>
  </si>
  <si>
    <t>024</t>
  </si>
  <si>
    <t>19</t>
  </si>
  <si>
    <t>13</t>
  </si>
  <si>
    <t>503</t>
  </si>
  <si>
    <t>504</t>
  </si>
  <si>
    <t>027</t>
  </si>
  <si>
    <t>029</t>
  </si>
  <si>
    <t>505</t>
  </si>
  <si>
    <t>014</t>
  </si>
  <si>
    <t>507</t>
  </si>
  <si>
    <t>508</t>
  </si>
  <si>
    <t>013</t>
  </si>
  <si>
    <t>10</t>
  </si>
  <si>
    <t>06</t>
  </si>
  <si>
    <t>613</t>
  </si>
  <si>
    <t>Доходы бюджета - ВСЕГО 
в том числе:</t>
  </si>
  <si>
    <t>Штрафы, санкции, возмещение ущерба</t>
  </si>
  <si>
    <t>Налоги на товары (работы, услуги), реализуемые на территории Российской Федерации</t>
  </si>
  <si>
    <t>Налоги на прибыль, доходы</t>
  </si>
  <si>
    <t>Налоги на совокупный доход</t>
  </si>
  <si>
    <t>Государственная пошлина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</si>
  <si>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</si>
  <si>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</si>
  <si>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</si>
  <si>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Доходы от оказания платных услуг (работ) и компенсации затрат государства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</si>
  <si>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</si>
  <si>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</si>
  <si>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Администрация Москаленского муниципального района Омской области</t>
  </si>
  <si>
    <t>Управление образования администрации Москаленского муниципального района Омской области</t>
  </si>
  <si>
    <t>Комитет финансов и контроля администрации  Москаленского муниципального района Омской области</t>
  </si>
  <si>
    <t>Администрация Москаленского городского поселения Москаленского муниципального района Омской области</t>
  </si>
  <si>
    <t>20</t>
  </si>
  <si>
    <t>29</t>
  </si>
  <si>
    <t>40</t>
  </si>
  <si>
    <t>49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</si>
  <si>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</si>
  <si>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60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</si>
  <si>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</si>
  <si>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</si>
  <si>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25</t>
  </si>
  <si>
    <t>519</t>
  </si>
  <si>
    <t>15</t>
  </si>
  <si>
    <t>35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</si>
  <si>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</si>
  <si>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</si>
  <si>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041</t>
  </si>
  <si>
    <t>Плата за размещение отходов производства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</si>
  <si>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</si>
  <si>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</si>
  <si>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</si>
  <si>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</si>
  <si>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011</t>
  </si>
  <si>
    <t>021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</si>
  <si>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</si>
  <si>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</si>
  <si>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497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</si>
  <si>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</si>
  <si>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</si>
  <si>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120</t>
  </si>
  <si>
    <t>Прочие безвозмездные поступления в бюджеты муниципальных районов</t>
  </si>
  <si>
    <t>Прочие безвозмездные поступления</t>
  </si>
  <si>
    <t>807</t>
  </si>
  <si>
    <t xml:space="preserve">Главное управление лесного хозяйства Омской области
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</si>
  <si>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</si>
  <si>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</si>
  <si>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</si>
  <si>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</si>
  <si>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</si>
  <si>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</si>
  <si>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</si>
  <si>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муниципальных районов (за исключением земельных участков)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</si>
  <si>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</si>
  <si>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Управление сельского хозяйства и продовольствия администрации  Москаленского муниципального района Омской области</t>
  </si>
  <si>
    <t>управление культуры администрации Москаленского муниципального района Омской области</t>
  </si>
  <si>
    <t>005</t>
  </si>
  <si>
    <t>Главное государственно-правовое управление Омской области</t>
  </si>
  <si>
    <t>16</t>
  </si>
  <si>
    <t>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</si>
  <si>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</si>
  <si>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</si>
  <si>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</si>
  <si>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</si>
  <si>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</si>
  <si>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</si>
  <si>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</si>
  <si>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</si>
  <si>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</si>
  <si>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123</t>
  </si>
  <si>
    <t>130</t>
  </si>
  <si>
    <t>143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</si>
  <si>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</si>
  <si>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</si>
  <si>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153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</si>
  <si>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</si>
  <si>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</si>
  <si>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170</t>
  </si>
  <si>
    <t>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</si>
  <si>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</si>
  <si>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</si>
  <si>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190</t>
  </si>
  <si>
    <t>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</si>
  <si>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</si>
  <si>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</si>
  <si>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200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</si>
  <si>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</si>
  <si>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</si>
  <si>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</si>
  <si>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Министерство образования Омской области</t>
  </si>
  <si>
    <t>Сибирское межрегиональное управление Росприроднадзора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</si>
  <si>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</si>
  <si>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</si>
  <si>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</si>
  <si>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Управление Федеральной налоговой службы по Омской области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</si>
  <si>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</si>
  <si>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304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</si>
  <si>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</si>
  <si>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</si>
  <si>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45</t>
  </si>
  <si>
    <t>303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</si>
  <si>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</si>
  <si>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</si>
  <si>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11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</si>
  <si>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</si>
  <si>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</si>
  <si>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045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</si>
  <si>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</si>
  <si>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</si>
  <si>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</si>
  <si>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</si>
  <si>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</si>
  <si>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</si>
  <si>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</si>
  <si>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</si>
  <si>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</si>
  <si>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</si>
  <si>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</si>
  <si>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002</t>
  </si>
  <si>
    <t>179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</si>
  <si>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</si>
  <si>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</si>
  <si>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</si>
  <si>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</si>
  <si>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дотации</t>
  </si>
  <si>
    <t>Прочие дотации бюджетам муниципальных районов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</si>
  <si>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</si>
  <si>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300</t>
  </si>
  <si>
    <t>процен-тов</t>
  </si>
  <si>
    <t>093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</si>
  <si>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</si>
  <si>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042</t>
  </si>
  <si>
    <t>Плата за размещение твердых коммунальных отходов</t>
  </si>
  <si>
    <t>Административные штрафы, установленные законами субъектов Российской Федерации об административных правонарушениях</t>
  </si>
  <si>
    <t>098</t>
  </si>
  <si>
    <t>310</t>
  </si>
  <si>
    <t>313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</si>
  <si>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</si>
  <si>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</si>
  <si>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14</t>
  </si>
  <si>
    <t>410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</si>
  <si>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</si>
  <si>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</si>
  <si>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17</t>
  </si>
  <si>
    <t>180</t>
  </si>
  <si>
    <t>Прочие неналоговые доходы</t>
  </si>
  <si>
    <t>Прочие неналоговые доходы бюджетов муниципальных районов</t>
  </si>
  <si>
    <t>080</t>
  </si>
  <si>
    <t>083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</si>
  <si>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</si>
  <si>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>по доходам районного бюджета по кодам классификации доходов бюджетов за 2024 год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</si>
  <si>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</si>
  <si>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</si>
  <si>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Инициативные платежи, зачисляемые в бюджеты муниципальных районов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</si>
  <si>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</si>
  <si>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325</t>
  </si>
  <si>
    <t>320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</si>
  <si>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</si>
  <si>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Министерство экономического развития Омской области</t>
  </si>
  <si>
    <t>017</t>
  </si>
  <si>
    <t>106</t>
  </si>
  <si>
    <t>188</t>
  </si>
  <si>
    <t>513</t>
  </si>
  <si>
    <t>Возврат остатков субсидий на развитие сети учреждений культурно-досугового типа из бюджетов муниципальных районов</t>
  </si>
  <si>
    <t>Возврат остатков субсидий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из бюджетов муниципальных районов</t>
  </si>
  <si>
    <t>061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</si>
  <si>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</si>
  <si>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810</t>
  </si>
  <si>
    <t xml:space="preserve">Министерство природных ресурсов и экологии Омской области
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</si>
  <si>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</si>
  <si>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</si>
  <si>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Западно-Сибирское межрегиональное Управление государственного автодорожного надзора федеральной службы по надзору в сфере транспорта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</si>
  <si>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</si>
  <si>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</si>
  <si>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</si>
  <si>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</si>
  <si>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</si>
  <si>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</si>
  <si>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
</t>
  </si>
  <si>
    <t>Управление министерства внутренних дел Российской Федерации по Омской области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</si>
  <si>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</si>
  <si>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</si>
  <si>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</si>
  <si>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Инициативные платежи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</si>
  <si>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</si>
  <si>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Платежи в целях возмещения убытков, причиненных уклонением от заключения муниципального контракта
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</si>
  <si>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</si>
  <si>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к решению Совета  Москаленского района</t>
  </si>
  <si>
    <t>"Об исполнении бюджета Москаленского</t>
  </si>
  <si>
    <t xml:space="preserve"> муниципального района за 2024 год"</t>
  </si>
  <si>
    <t>Приложение № 1</t>
  </si>
  <si>
    <t>Утверждено решением Совета Москаленского муниципального района " О бюджете Москаленского муниципального района на 2024 год  и на плановый период 2025 и 2026 годов",                     рублей</t>
  </si>
  <si>
    <t>от 04.06.2025 № 124</t>
  </si>
</sst>
</file>

<file path=xl/styles.xml><?xml version="1.0" encoding="utf-8"?>
<styleSheet xmlns="http://schemas.openxmlformats.org/spreadsheetml/2006/main">
  <numFmts count="1">
    <numFmt numFmtId="164" formatCode="&quot;&quot;###,##0.00"/>
  </numFmts>
  <fonts count="12">
    <font>
      <sz val="10"/>
      <name val="Arial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7" fillId="0" borderId="1" applyNumberFormat="0">
      <alignment horizontal="right" vertical="top"/>
    </xf>
    <xf numFmtId="0" fontId="6" fillId="0" borderId="1">
      <alignment horizontal="left" vertical="top" wrapText="1"/>
    </xf>
    <xf numFmtId="0" fontId="3" fillId="0" borderId="0"/>
    <xf numFmtId="0" fontId="8" fillId="0" borderId="0"/>
    <xf numFmtId="0" fontId="11" fillId="0" borderId="0"/>
  </cellStyleXfs>
  <cellXfs count="4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textRotation="255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wrapText="1"/>
    </xf>
    <xf numFmtId="0" fontId="4" fillId="0" borderId="2" xfId="0" applyFont="1" applyBorder="1"/>
    <xf numFmtId="49" fontId="4" fillId="0" borderId="2" xfId="2" applyNumberFormat="1" applyFont="1" applyBorder="1" applyAlignment="1">
      <alignment horizontal="center" vertical="top" wrapText="1"/>
    </xf>
    <xf numFmtId="0" fontId="4" fillId="0" borderId="2" xfId="1" applyNumberFormat="1" applyFont="1" applyBorder="1" applyAlignment="1">
      <alignment horizontal="right" vertical="top"/>
    </xf>
    <xf numFmtId="49" fontId="4" fillId="0" borderId="2" xfId="1" applyNumberFormat="1" applyFont="1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4" fillId="2" borderId="2" xfId="1" applyNumberFormat="1" applyFont="1" applyFill="1" applyBorder="1" applyAlignment="1">
      <alignment horizontal="right" vertical="top"/>
    </xf>
    <xf numFmtId="49" fontId="4" fillId="2" borderId="2" xfId="1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right" vertical="top" wrapText="1"/>
    </xf>
    <xf numFmtId="2" fontId="4" fillId="2" borderId="2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4" fontId="9" fillId="0" borderId="2" xfId="0" applyNumberFormat="1" applyFont="1" applyBorder="1" applyAlignment="1">
      <alignment horizontal="center" vertical="top" wrapText="1"/>
    </xf>
    <xf numFmtId="49" fontId="9" fillId="0" borderId="3" xfId="0" applyNumberFormat="1" applyFont="1" applyBorder="1" applyAlignment="1">
      <alignment horizontal="center" vertical="top"/>
    </xf>
    <xf numFmtId="49" fontId="9" fillId="2" borderId="3" xfId="0" applyNumberFormat="1" applyFont="1" applyFill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4" fillId="0" borderId="0" xfId="5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/>
    </xf>
  </cellXfs>
  <cellStyles count="6">
    <cellStyle name="Данные (редактируемые)" xfId="1"/>
    <cellStyle name="Заголовок показателя [печать]" xfId="2"/>
    <cellStyle name="Обычный" xfId="0" builtinId="0"/>
    <cellStyle name="Обычный 2" xfId="3"/>
    <cellStyle name="Обычный 3" xfId="4"/>
    <cellStyle name="Обычный_Лист3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7"/>
  <sheetViews>
    <sheetView tabSelected="1" topLeftCell="A2" workbookViewId="0">
      <selection activeCell="C3" sqref="C3"/>
    </sheetView>
  </sheetViews>
  <sheetFormatPr defaultRowHeight="12.5"/>
  <cols>
    <col min="2" max="2" width="37.7265625" customWidth="1"/>
    <col min="3" max="3" width="10.453125" customWidth="1"/>
    <col min="4" max="4" width="5" customWidth="1"/>
    <col min="5" max="5" width="6.54296875" customWidth="1"/>
    <col min="6" max="6" width="6" customWidth="1"/>
    <col min="7" max="7" width="8.81640625" customWidth="1"/>
    <col min="8" max="8" width="6.54296875" customWidth="1"/>
    <col min="9" max="9" width="9.26953125" customWidth="1"/>
    <col min="10" max="10" width="10.81640625" customWidth="1"/>
    <col min="11" max="11" width="21" customWidth="1"/>
    <col min="12" max="12" width="19.26953125" customWidth="1"/>
    <col min="13" max="13" width="10.26953125" customWidth="1"/>
  </cols>
  <sheetData>
    <row r="1" spans="1:13" ht="19.5" customHeight="1">
      <c r="A1" s="4"/>
      <c r="B1" s="4"/>
      <c r="C1" s="43" t="s">
        <v>304</v>
      </c>
      <c r="D1" s="43"/>
      <c r="E1" s="44"/>
      <c r="F1" s="44"/>
      <c r="G1" s="44"/>
      <c r="H1" s="44"/>
      <c r="I1" s="44"/>
      <c r="J1" s="44"/>
      <c r="K1" s="44"/>
      <c r="L1" s="38"/>
      <c r="M1" s="38"/>
    </row>
    <row r="2" spans="1:13" ht="18.7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 t="s">
        <v>301</v>
      </c>
    </row>
    <row r="3" spans="1:13" ht="18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 t="s">
        <v>302</v>
      </c>
    </row>
    <row r="4" spans="1:13" ht="18.7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 t="s">
        <v>303</v>
      </c>
    </row>
    <row r="5" spans="1:13" ht="15.7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 t="s">
        <v>306</v>
      </c>
    </row>
    <row r="6" spans="1:13" ht="21" customHeight="1">
      <c r="B6" s="36" t="s">
        <v>66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8"/>
    </row>
    <row r="7" spans="1:13" ht="21" customHeight="1">
      <c r="B7" s="36" t="s">
        <v>264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9"/>
    </row>
    <row r="8" spans="1:13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18.75" customHeight="1">
      <c r="A9" s="35" t="s">
        <v>65</v>
      </c>
      <c r="B9" s="40" t="s">
        <v>52</v>
      </c>
      <c r="C9" s="40" t="s">
        <v>53</v>
      </c>
      <c r="D9" s="35"/>
      <c r="E9" s="35"/>
      <c r="F9" s="35"/>
      <c r="G9" s="35"/>
      <c r="H9" s="35"/>
      <c r="I9" s="35"/>
      <c r="J9" s="35"/>
      <c r="K9" s="40" t="s">
        <v>305</v>
      </c>
      <c r="L9" s="41" t="s">
        <v>0</v>
      </c>
      <c r="M9" s="42"/>
    </row>
    <row r="10" spans="1:13" ht="33.75" customHeight="1">
      <c r="A10" s="35"/>
      <c r="B10" s="40"/>
      <c r="C10" s="35" t="s">
        <v>56</v>
      </c>
      <c r="D10" s="35" t="s">
        <v>54</v>
      </c>
      <c r="E10" s="35"/>
      <c r="F10" s="35"/>
      <c r="G10" s="35"/>
      <c r="H10" s="35"/>
      <c r="I10" s="35" t="s">
        <v>55</v>
      </c>
      <c r="J10" s="35"/>
      <c r="K10" s="40"/>
      <c r="L10" s="40" t="s">
        <v>64</v>
      </c>
      <c r="M10" s="35" t="s">
        <v>242</v>
      </c>
    </row>
    <row r="11" spans="1:13" ht="207" customHeight="1">
      <c r="A11" s="35"/>
      <c r="B11" s="40"/>
      <c r="C11" s="35"/>
      <c r="D11" s="2" t="s">
        <v>57</v>
      </c>
      <c r="E11" s="2" t="s">
        <v>58</v>
      </c>
      <c r="F11" s="2" t="s">
        <v>59</v>
      </c>
      <c r="G11" s="2" t="s">
        <v>60</v>
      </c>
      <c r="H11" s="2" t="s">
        <v>61</v>
      </c>
      <c r="I11" s="3" t="s">
        <v>62</v>
      </c>
      <c r="J11" s="3" t="s">
        <v>63</v>
      </c>
      <c r="K11" s="40"/>
      <c r="L11" s="40"/>
      <c r="M11" s="35"/>
    </row>
    <row r="12" spans="1:13" ht="13.5" customHeight="1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0">
        <v>11</v>
      </c>
      <c r="L12" s="10">
        <v>12</v>
      </c>
      <c r="M12" s="10">
        <v>13</v>
      </c>
    </row>
    <row r="13" spans="1:13" ht="36">
      <c r="A13" s="11"/>
      <c r="B13" s="14" t="s">
        <v>111</v>
      </c>
      <c r="C13" s="12"/>
      <c r="D13" s="12"/>
      <c r="E13" s="12"/>
      <c r="F13" s="12"/>
      <c r="G13" s="12"/>
      <c r="H13" s="12"/>
      <c r="I13" s="12"/>
      <c r="J13" s="12"/>
      <c r="K13" s="13">
        <f>+K14+K42+K56+K62+K70+K76+K112+K118+K153+K181+K213+K234+K244+K275+K285+K293</f>
        <v>1330427824.0100002</v>
      </c>
      <c r="L13" s="13">
        <f>+L14+L42+L56+L62+L70+L76+L112+L118+L153+L181+L213+L234+L244+L275+L285+L293</f>
        <v>1328185239.2000003</v>
      </c>
      <c r="M13" s="15">
        <f t="shared" ref="M13:M69" si="0">+L13/K13*100</f>
        <v>99.831438822194755</v>
      </c>
    </row>
    <row r="14" spans="1:13" ht="54">
      <c r="A14" s="16">
        <v>1</v>
      </c>
      <c r="B14" s="14" t="s">
        <v>171</v>
      </c>
      <c r="C14" s="7" t="s">
        <v>170</v>
      </c>
      <c r="D14" s="12"/>
      <c r="E14" s="12"/>
      <c r="F14" s="12"/>
      <c r="G14" s="12"/>
      <c r="H14" s="12"/>
      <c r="I14" s="12"/>
      <c r="J14" s="12"/>
      <c r="K14" s="13">
        <f t="shared" ref="K14:L16" si="1">+K15</f>
        <v>471400</v>
      </c>
      <c r="L14" s="13">
        <f t="shared" si="1"/>
        <v>986426.34000000008</v>
      </c>
      <c r="M14" s="15">
        <f t="shared" si="0"/>
        <v>209.25463300806112</v>
      </c>
    </row>
    <row r="15" spans="1:13" ht="36">
      <c r="A15" s="11"/>
      <c r="B15" s="14" t="s">
        <v>77</v>
      </c>
      <c r="C15" s="7" t="s">
        <v>170</v>
      </c>
      <c r="D15" s="8" t="s">
        <v>1</v>
      </c>
      <c r="E15" s="8" t="s">
        <v>69</v>
      </c>
      <c r="F15" s="8" t="s">
        <v>69</v>
      </c>
      <c r="G15" s="8" t="s">
        <v>70</v>
      </c>
      <c r="H15" s="8" t="s">
        <v>69</v>
      </c>
      <c r="I15" s="8" t="s">
        <v>71</v>
      </c>
      <c r="J15" s="8" t="s">
        <v>70</v>
      </c>
      <c r="K15" s="13">
        <f t="shared" si="1"/>
        <v>471400</v>
      </c>
      <c r="L15" s="13">
        <f t="shared" si="1"/>
        <v>986426.34000000008</v>
      </c>
      <c r="M15" s="15">
        <f t="shared" si="0"/>
        <v>209.25463300806112</v>
      </c>
    </row>
    <row r="16" spans="1:13" ht="36">
      <c r="A16" s="11"/>
      <c r="B16" s="14" t="s">
        <v>112</v>
      </c>
      <c r="C16" s="7" t="s">
        <v>170</v>
      </c>
      <c r="D16" s="8" t="s">
        <v>1</v>
      </c>
      <c r="E16" s="8">
        <v>16</v>
      </c>
      <c r="F16" s="8" t="s">
        <v>69</v>
      </c>
      <c r="G16" s="8" t="s">
        <v>70</v>
      </c>
      <c r="H16" s="8" t="s">
        <v>69</v>
      </c>
      <c r="I16" s="8" t="s">
        <v>71</v>
      </c>
      <c r="J16" s="8" t="s">
        <v>70</v>
      </c>
      <c r="K16" s="13">
        <f t="shared" si="1"/>
        <v>471400</v>
      </c>
      <c r="L16" s="13">
        <f t="shared" si="1"/>
        <v>986426.34000000008</v>
      </c>
      <c r="M16" s="15">
        <f t="shared" si="0"/>
        <v>209.25463300806112</v>
      </c>
    </row>
    <row r="17" spans="1:13" ht="90">
      <c r="A17" s="11"/>
      <c r="B17" s="14" t="s">
        <v>174</v>
      </c>
      <c r="C17" s="7" t="s">
        <v>170</v>
      </c>
      <c r="D17" s="17" t="s">
        <v>1</v>
      </c>
      <c r="E17" s="17" t="s">
        <v>172</v>
      </c>
      <c r="F17" s="17" t="s">
        <v>72</v>
      </c>
      <c r="G17" s="17" t="s">
        <v>70</v>
      </c>
      <c r="H17" s="17" t="s">
        <v>72</v>
      </c>
      <c r="I17" s="17" t="s">
        <v>71</v>
      </c>
      <c r="J17" s="17" t="s">
        <v>173</v>
      </c>
      <c r="K17" s="13">
        <f>+K18+K20+K22+K26+K30+K32+K34+K36+K38+K28+K24</f>
        <v>471400</v>
      </c>
      <c r="L17" s="13">
        <f>+L18+L20+L22+L26+L30+L32+L34+L36+L38+L28+L24</f>
        <v>986426.34000000008</v>
      </c>
      <c r="M17" s="15">
        <f t="shared" si="0"/>
        <v>209.25463300806112</v>
      </c>
    </row>
    <row r="18" spans="1:13" ht="144">
      <c r="A18" s="11"/>
      <c r="B18" s="14" t="s">
        <v>175</v>
      </c>
      <c r="C18" s="7" t="s">
        <v>170</v>
      </c>
      <c r="D18" s="17" t="s">
        <v>1</v>
      </c>
      <c r="E18" s="17" t="s">
        <v>172</v>
      </c>
      <c r="F18" s="17" t="s">
        <v>72</v>
      </c>
      <c r="G18" s="17" t="s">
        <v>82</v>
      </c>
      <c r="H18" s="17" t="s">
        <v>72</v>
      </c>
      <c r="I18" s="17" t="s">
        <v>71</v>
      </c>
      <c r="J18" s="17" t="s">
        <v>173</v>
      </c>
      <c r="K18" s="13">
        <f>+K19</f>
        <v>3300</v>
      </c>
      <c r="L18" s="13">
        <f>+L19</f>
        <v>25600</v>
      </c>
      <c r="M18" s="15">
        <f t="shared" si="0"/>
        <v>775.75757575757575</v>
      </c>
    </row>
    <row r="19" spans="1:13" ht="198">
      <c r="A19" s="11"/>
      <c r="B19" s="14" t="s">
        <v>176</v>
      </c>
      <c r="C19" s="7" t="s">
        <v>170</v>
      </c>
      <c r="D19" s="17" t="s">
        <v>1</v>
      </c>
      <c r="E19" s="17" t="s">
        <v>172</v>
      </c>
      <c r="F19" s="17" t="s">
        <v>72</v>
      </c>
      <c r="G19" s="17" t="s">
        <v>90</v>
      </c>
      <c r="H19" s="17" t="s">
        <v>72</v>
      </c>
      <c r="I19" s="17" t="s">
        <v>71</v>
      </c>
      <c r="J19" s="17" t="s">
        <v>173</v>
      </c>
      <c r="K19" s="13">
        <v>3300</v>
      </c>
      <c r="L19" s="13">
        <v>25600</v>
      </c>
      <c r="M19" s="15">
        <f t="shared" si="0"/>
        <v>775.75757575757575</v>
      </c>
    </row>
    <row r="20" spans="1:13" ht="234" customHeight="1">
      <c r="A20" s="11"/>
      <c r="B20" s="14" t="s">
        <v>178</v>
      </c>
      <c r="C20" s="7" t="s">
        <v>170</v>
      </c>
      <c r="D20" s="17" t="s">
        <v>1</v>
      </c>
      <c r="E20" s="17" t="s">
        <v>172</v>
      </c>
      <c r="F20" s="17" t="s">
        <v>72</v>
      </c>
      <c r="G20" s="17" t="s">
        <v>79</v>
      </c>
      <c r="H20" s="17" t="s">
        <v>72</v>
      </c>
      <c r="I20" s="17" t="s">
        <v>71</v>
      </c>
      <c r="J20" s="17" t="s">
        <v>173</v>
      </c>
      <c r="K20" s="13">
        <f>+K21</f>
        <v>62300</v>
      </c>
      <c r="L20" s="13">
        <f>+L21</f>
        <v>184500</v>
      </c>
      <c r="M20" s="15">
        <f t="shared" si="0"/>
        <v>296.14767255216691</v>
      </c>
    </row>
    <row r="21" spans="1:13" ht="270">
      <c r="A21" s="11"/>
      <c r="B21" s="14" t="s">
        <v>179</v>
      </c>
      <c r="C21" s="7" t="s">
        <v>170</v>
      </c>
      <c r="D21" s="17" t="s">
        <v>1</v>
      </c>
      <c r="E21" s="17" t="s">
        <v>172</v>
      </c>
      <c r="F21" s="17" t="s">
        <v>72</v>
      </c>
      <c r="G21" s="17" t="s">
        <v>177</v>
      </c>
      <c r="H21" s="17" t="s">
        <v>72</v>
      </c>
      <c r="I21" s="17" t="s">
        <v>71</v>
      </c>
      <c r="J21" s="17" t="s">
        <v>173</v>
      </c>
      <c r="K21" s="13">
        <v>62300</v>
      </c>
      <c r="L21" s="13">
        <v>184500</v>
      </c>
      <c r="M21" s="15">
        <f t="shared" si="0"/>
        <v>296.14767255216691</v>
      </c>
    </row>
    <row r="22" spans="1:13" ht="144">
      <c r="A22" s="11"/>
      <c r="B22" s="14" t="s">
        <v>181</v>
      </c>
      <c r="C22" s="7" t="s">
        <v>170</v>
      </c>
      <c r="D22" s="17" t="s">
        <v>1</v>
      </c>
      <c r="E22" s="17" t="s">
        <v>172</v>
      </c>
      <c r="F22" s="17" t="s">
        <v>72</v>
      </c>
      <c r="G22" s="17" t="s">
        <v>163</v>
      </c>
      <c r="H22" s="17" t="s">
        <v>72</v>
      </c>
      <c r="I22" s="17" t="s">
        <v>71</v>
      </c>
      <c r="J22" s="17" t="s">
        <v>173</v>
      </c>
      <c r="K22" s="13">
        <f>+K23</f>
        <v>17400</v>
      </c>
      <c r="L22" s="13">
        <f>+L23</f>
        <v>107606.83</v>
      </c>
      <c r="M22" s="15">
        <f t="shared" si="0"/>
        <v>618.43005747126438</v>
      </c>
    </row>
    <row r="23" spans="1:13" ht="216">
      <c r="A23" s="11"/>
      <c r="B23" s="14" t="s">
        <v>182</v>
      </c>
      <c r="C23" s="7" t="s">
        <v>170</v>
      </c>
      <c r="D23" s="17" t="s">
        <v>1</v>
      </c>
      <c r="E23" s="17" t="s">
        <v>172</v>
      </c>
      <c r="F23" s="17" t="s">
        <v>72</v>
      </c>
      <c r="G23" s="17" t="s">
        <v>180</v>
      </c>
      <c r="H23" s="17" t="s">
        <v>72</v>
      </c>
      <c r="I23" s="17" t="s">
        <v>71</v>
      </c>
      <c r="J23" s="17" t="s">
        <v>173</v>
      </c>
      <c r="K23" s="13">
        <v>17400</v>
      </c>
      <c r="L23" s="13">
        <v>107606.83</v>
      </c>
      <c r="M23" s="15">
        <f t="shared" si="0"/>
        <v>618.43005747126438</v>
      </c>
    </row>
    <row r="24" spans="1:13" ht="195.75" customHeight="1">
      <c r="A24" s="11"/>
      <c r="B24" s="20" t="s">
        <v>283</v>
      </c>
      <c r="C24" s="7" t="s">
        <v>170</v>
      </c>
      <c r="D24" s="17" t="s">
        <v>1</v>
      </c>
      <c r="E24" s="17" t="s">
        <v>172</v>
      </c>
      <c r="F24" s="17" t="s">
        <v>72</v>
      </c>
      <c r="G24" s="17" t="s">
        <v>261</v>
      </c>
      <c r="H24" s="17" t="s">
        <v>72</v>
      </c>
      <c r="I24" s="17" t="s">
        <v>71</v>
      </c>
      <c r="J24" s="17" t="s">
        <v>173</v>
      </c>
      <c r="K24" s="13">
        <f>+K25</f>
        <v>1800</v>
      </c>
      <c r="L24" s="13"/>
      <c r="M24" s="15"/>
    </row>
    <row r="25" spans="1:13" ht="234">
      <c r="A25" s="11"/>
      <c r="B25" s="14" t="s">
        <v>265</v>
      </c>
      <c r="C25" s="7" t="s">
        <v>170</v>
      </c>
      <c r="D25" s="17" t="s">
        <v>1</v>
      </c>
      <c r="E25" s="17" t="s">
        <v>172</v>
      </c>
      <c r="F25" s="17" t="s">
        <v>72</v>
      </c>
      <c r="G25" s="17" t="s">
        <v>262</v>
      </c>
      <c r="H25" s="17" t="s">
        <v>72</v>
      </c>
      <c r="I25" s="17" t="s">
        <v>71</v>
      </c>
      <c r="J25" s="17" t="s">
        <v>173</v>
      </c>
      <c r="K25" s="13">
        <v>1800</v>
      </c>
      <c r="L25" s="13"/>
      <c r="M25" s="15"/>
    </row>
    <row r="26" spans="1:13" ht="194.25" customHeight="1">
      <c r="A26" s="11"/>
      <c r="B26" s="20" t="s">
        <v>263</v>
      </c>
      <c r="C26" s="7" t="s">
        <v>170</v>
      </c>
      <c r="D26" s="17" t="s">
        <v>1</v>
      </c>
      <c r="E26" s="17" t="s">
        <v>172</v>
      </c>
      <c r="F26" s="17" t="s">
        <v>72</v>
      </c>
      <c r="G26" s="17" t="s">
        <v>223</v>
      </c>
      <c r="H26" s="17" t="s">
        <v>72</v>
      </c>
      <c r="I26" s="17" t="s">
        <v>71</v>
      </c>
      <c r="J26" s="17" t="s">
        <v>173</v>
      </c>
      <c r="K26" s="13">
        <f>+K27</f>
        <v>6700</v>
      </c>
      <c r="L26" s="13">
        <f>+L27</f>
        <v>50210.26</v>
      </c>
      <c r="M26" s="15">
        <f t="shared" si="0"/>
        <v>749.40686567164187</v>
      </c>
    </row>
    <row r="27" spans="1:13" ht="216">
      <c r="A27" s="11"/>
      <c r="B27" s="20" t="s">
        <v>244</v>
      </c>
      <c r="C27" s="7" t="s">
        <v>170</v>
      </c>
      <c r="D27" s="17" t="s">
        <v>1</v>
      </c>
      <c r="E27" s="17" t="s">
        <v>172</v>
      </c>
      <c r="F27" s="17" t="s">
        <v>72</v>
      </c>
      <c r="G27" s="17" t="s">
        <v>243</v>
      </c>
      <c r="H27" s="17" t="s">
        <v>72</v>
      </c>
      <c r="I27" s="17" t="s">
        <v>71</v>
      </c>
      <c r="J27" s="17" t="s">
        <v>173</v>
      </c>
      <c r="K27" s="13">
        <v>6700</v>
      </c>
      <c r="L27" s="13">
        <v>50210.26</v>
      </c>
      <c r="M27" s="15">
        <f t="shared" si="0"/>
        <v>749.40686567164187</v>
      </c>
    </row>
    <row r="28" spans="1:13" ht="176.25" customHeight="1">
      <c r="A28" s="11"/>
      <c r="B28" s="20" t="s">
        <v>284</v>
      </c>
      <c r="C28" s="7" t="s">
        <v>170</v>
      </c>
      <c r="D28" s="18" t="s">
        <v>1</v>
      </c>
      <c r="E28" s="18" t="s">
        <v>172</v>
      </c>
      <c r="F28" s="18" t="s">
        <v>72</v>
      </c>
      <c r="G28" s="26" t="s">
        <v>184</v>
      </c>
      <c r="H28" s="18" t="s">
        <v>72</v>
      </c>
      <c r="I28" s="18" t="s">
        <v>71</v>
      </c>
      <c r="J28" s="18" t="s">
        <v>173</v>
      </c>
      <c r="K28" s="13">
        <f>+K29</f>
        <v>1300</v>
      </c>
      <c r="L28" s="13">
        <f>+L29</f>
        <v>5000</v>
      </c>
      <c r="M28" s="15">
        <f t="shared" si="0"/>
        <v>384.61538461538464</v>
      </c>
    </row>
    <row r="29" spans="1:13" ht="198">
      <c r="A29" s="11"/>
      <c r="B29" s="14" t="s">
        <v>266</v>
      </c>
      <c r="C29" s="7" t="s">
        <v>170</v>
      </c>
      <c r="D29" s="18" t="s">
        <v>1</v>
      </c>
      <c r="E29" s="18" t="s">
        <v>172</v>
      </c>
      <c r="F29" s="18" t="s">
        <v>72</v>
      </c>
      <c r="G29" s="18">
        <v>133</v>
      </c>
      <c r="H29" s="18" t="s">
        <v>72</v>
      </c>
      <c r="I29" s="18" t="s">
        <v>71</v>
      </c>
      <c r="J29" s="18" t="s">
        <v>173</v>
      </c>
      <c r="K29" s="13">
        <v>1300</v>
      </c>
      <c r="L29" s="13">
        <v>5000</v>
      </c>
      <c r="M29" s="15">
        <f t="shared" si="0"/>
        <v>384.61538461538464</v>
      </c>
    </row>
    <row r="30" spans="1:13" ht="180">
      <c r="A30" s="11"/>
      <c r="B30" s="14" t="s">
        <v>186</v>
      </c>
      <c r="C30" s="7" t="s">
        <v>170</v>
      </c>
      <c r="D30" s="18" t="s">
        <v>1</v>
      </c>
      <c r="E30" s="18" t="s">
        <v>172</v>
      </c>
      <c r="F30" s="18" t="s">
        <v>72</v>
      </c>
      <c r="G30" s="18" t="s">
        <v>173</v>
      </c>
      <c r="H30" s="18" t="s">
        <v>72</v>
      </c>
      <c r="I30" s="18" t="s">
        <v>71</v>
      </c>
      <c r="J30" s="18" t="s">
        <v>173</v>
      </c>
      <c r="K30" s="13">
        <f>+K31</f>
        <v>71200</v>
      </c>
      <c r="L30" s="13">
        <f>+L31</f>
        <v>100500</v>
      </c>
      <c r="M30" s="15">
        <f t="shared" si="0"/>
        <v>141.15168539325842</v>
      </c>
    </row>
    <row r="31" spans="1:13" ht="252">
      <c r="A31" s="11"/>
      <c r="B31" s="14" t="s">
        <v>187</v>
      </c>
      <c r="C31" s="7" t="s">
        <v>170</v>
      </c>
      <c r="D31" s="18" t="s">
        <v>1</v>
      </c>
      <c r="E31" s="18" t="s">
        <v>172</v>
      </c>
      <c r="F31" s="18" t="s">
        <v>72</v>
      </c>
      <c r="G31" s="18" t="s">
        <v>185</v>
      </c>
      <c r="H31" s="18" t="s">
        <v>72</v>
      </c>
      <c r="I31" s="18" t="s">
        <v>71</v>
      </c>
      <c r="J31" s="18" t="s">
        <v>173</v>
      </c>
      <c r="K31" s="13">
        <v>71200</v>
      </c>
      <c r="L31" s="13">
        <v>100500</v>
      </c>
      <c r="M31" s="15">
        <f t="shared" si="0"/>
        <v>141.15168539325842</v>
      </c>
    </row>
    <row r="32" spans="1:13" ht="180">
      <c r="A32" s="11"/>
      <c r="B32" s="14" t="s">
        <v>189</v>
      </c>
      <c r="C32" s="7" t="s">
        <v>170</v>
      </c>
      <c r="D32" s="18" t="s">
        <v>1</v>
      </c>
      <c r="E32" s="18" t="s">
        <v>172</v>
      </c>
      <c r="F32" s="18" t="s">
        <v>72</v>
      </c>
      <c r="G32" s="18" t="s">
        <v>94</v>
      </c>
      <c r="H32" s="18" t="s">
        <v>72</v>
      </c>
      <c r="I32" s="18" t="s">
        <v>71</v>
      </c>
      <c r="J32" s="18" t="s">
        <v>173</v>
      </c>
      <c r="K32" s="13">
        <f>+K33</f>
        <v>24300</v>
      </c>
      <c r="L32" s="13">
        <f>+L33</f>
        <v>68200</v>
      </c>
      <c r="M32" s="15">
        <f t="shared" si="0"/>
        <v>280.65843621399176</v>
      </c>
    </row>
    <row r="33" spans="1:13" ht="288">
      <c r="A33" s="11"/>
      <c r="B33" s="14" t="s">
        <v>190</v>
      </c>
      <c r="C33" s="7" t="s">
        <v>170</v>
      </c>
      <c r="D33" s="18" t="s">
        <v>1</v>
      </c>
      <c r="E33" s="18" t="s">
        <v>172</v>
      </c>
      <c r="F33" s="18" t="s">
        <v>72</v>
      </c>
      <c r="G33" s="18" t="s">
        <v>188</v>
      </c>
      <c r="H33" s="18" t="s">
        <v>72</v>
      </c>
      <c r="I33" s="18" t="s">
        <v>71</v>
      </c>
      <c r="J33" s="18" t="s">
        <v>173</v>
      </c>
      <c r="K33" s="13">
        <v>24300</v>
      </c>
      <c r="L33" s="13">
        <v>68200</v>
      </c>
      <c r="M33" s="15">
        <f t="shared" si="0"/>
        <v>280.65843621399176</v>
      </c>
    </row>
    <row r="34" spans="1:13" ht="162">
      <c r="A34" s="11"/>
      <c r="B34" s="14" t="s">
        <v>193</v>
      </c>
      <c r="C34" s="7" t="s">
        <v>170</v>
      </c>
      <c r="D34" s="18" t="s">
        <v>1</v>
      </c>
      <c r="E34" s="18" t="s">
        <v>172</v>
      </c>
      <c r="F34" s="18" t="s">
        <v>72</v>
      </c>
      <c r="G34" s="18" t="s">
        <v>191</v>
      </c>
      <c r="H34" s="18" t="s">
        <v>72</v>
      </c>
      <c r="I34" s="18" t="s">
        <v>71</v>
      </c>
      <c r="J34" s="18" t="s">
        <v>173</v>
      </c>
      <c r="K34" s="13">
        <f>+K35</f>
        <v>1500</v>
      </c>
      <c r="L34" s="13">
        <f>+L35</f>
        <v>11500</v>
      </c>
      <c r="M34" s="15">
        <f t="shared" si="0"/>
        <v>766.66666666666674</v>
      </c>
    </row>
    <row r="35" spans="1:13" ht="251.25" customHeight="1">
      <c r="A35" s="11"/>
      <c r="B35" s="14" t="s">
        <v>194</v>
      </c>
      <c r="C35" s="7" t="s">
        <v>170</v>
      </c>
      <c r="D35" s="18" t="s">
        <v>1</v>
      </c>
      <c r="E35" s="18" t="s">
        <v>172</v>
      </c>
      <c r="F35" s="18" t="s">
        <v>72</v>
      </c>
      <c r="G35" s="18" t="s">
        <v>192</v>
      </c>
      <c r="H35" s="18" t="s">
        <v>72</v>
      </c>
      <c r="I35" s="18" t="s">
        <v>71</v>
      </c>
      <c r="J35" s="18" t="s">
        <v>173</v>
      </c>
      <c r="K35" s="13">
        <v>1500</v>
      </c>
      <c r="L35" s="13">
        <v>11500</v>
      </c>
      <c r="M35" s="15">
        <f t="shared" si="0"/>
        <v>766.66666666666674</v>
      </c>
    </row>
    <row r="36" spans="1:13" ht="144">
      <c r="A36" s="11"/>
      <c r="B36" s="14" t="s">
        <v>197</v>
      </c>
      <c r="C36" s="7" t="s">
        <v>170</v>
      </c>
      <c r="D36" s="18" t="s">
        <v>1</v>
      </c>
      <c r="E36" s="18" t="s">
        <v>172</v>
      </c>
      <c r="F36" s="18" t="s">
        <v>72</v>
      </c>
      <c r="G36" s="18" t="s">
        <v>195</v>
      </c>
      <c r="H36" s="18" t="s">
        <v>72</v>
      </c>
      <c r="I36" s="18" t="s">
        <v>71</v>
      </c>
      <c r="J36" s="18" t="s">
        <v>173</v>
      </c>
      <c r="K36" s="13">
        <f>+K37</f>
        <v>161600</v>
      </c>
      <c r="L36" s="13">
        <f>+L37</f>
        <v>25300</v>
      </c>
      <c r="M36" s="15">
        <f t="shared" si="0"/>
        <v>15.655940594059405</v>
      </c>
    </row>
    <row r="37" spans="1:13" ht="198">
      <c r="A37" s="11"/>
      <c r="B37" s="14" t="s">
        <v>198</v>
      </c>
      <c r="C37" s="7" t="s">
        <v>170</v>
      </c>
      <c r="D37" s="18" t="s">
        <v>1</v>
      </c>
      <c r="E37" s="18" t="s">
        <v>172</v>
      </c>
      <c r="F37" s="18" t="s">
        <v>72</v>
      </c>
      <c r="G37" s="18" t="s">
        <v>196</v>
      </c>
      <c r="H37" s="18" t="s">
        <v>72</v>
      </c>
      <c r="I37" s="18" t="s">
        <v>71</v>
      </c>
      <c r="J37" s="18" t="s">
        <v>173</v>
      </c>
      <c r="K37" s="13">
        <v>161600</v>
      </c>
      <c r="L37" s="13">
        <v>25300</v>
      </c>
      <c r="M37" s="15">
        <f t="shared" si="0"/>
        <v>15.655940594059405</v>
      </c>
    </row>
    <row r="38" spans="1:13" ht="162">
      <c r="A38" s="11"/>
      <c r="B38" s="14" t="s">
        <v>201</v>
      </c>
      <c r="C38" s="7" t="s">
        <v>170</v>
      </c>
      <c r="D38" s="17" t="s">
        <v>1</v>
      </c>
      <c r="E38" s="17" t="s">
        <v>172</v>
      </c>
      <c r="F38" s="17" t="s">
        <v>72</v>
      </c>
      <c r="G38" s="17" t="s">
        <v>199</v>
      </c>
      <c r="H38" s="17" t="s">
        <v>72</v>
      </c>
      <c r="I38" s="17" t="s">
        <v>71</v>
      </c>
      <c r="J38" s="17" t="s">
        <v>173</v>
      </c>
      <c r="K38" s="13">
        <f>+K39</f>
        <v>120000</v>
      </c>
      <c r="L38" s="13">
        <f>+L39</f>
        <v>408009.25</v>
      </c>
      <c r="M38" s="15">
        <f t="shared" si="0"/>
        <v>340.00770833333331</v>
      </c>
    </row>
    <row r="39" spans="1:13" ht="234">
      <c r="A39" s="11"/>
      <c r="B39" s="14" t="s">
        <v>202</v>
      </c>
      <c r="C39" s="7" t="s">
        <v>170</v>
      </c>
      <c r="D39" s="17" t="s">
        <v>1</v>
      </c>
      <c r="E39" s="17" t="s">
        <v>172</v>
      </c>
      <c r="F39" s="17" t="s">
        <v>72</v>
      </c>
      <c r="G39" s="17" t="s">
        <v>200</v>
      </c>
      <c r="H39" s="17" t="s">
        <v>72</v>
      </c>
      <c r="I39" s="17" t="s">
        <v>71</v>
      </c>
      <c r="J39" s="17" t="s">
        <v>173</v>
      </c>
      <c r="K39" s="13">
        <v>120000</v>
      </c>
      <c r="L39" s="13">
        <v>408009.25</v>
      </c>
      <c r="M39" s="15">
        <f t="shared" si="0"/>
        <v>340.00770833333331</v>
      </c>
    </row>
    <row r="40" spans="1:13" ht="36">
      <c r="A40" s="16">
        <v>2</v>
      </c>
      <c r="B40" s="14" t="s">
        <v>203</v>
      </c>
      <c r="C40" s="7" t="s">
        <v>73</v>
      </c>
      <c r="D40" s="12"/>
      <c r="E40" s="12"/>
      <c r="F40" s="12"/>
      <c r="G40" s="12"/>
      <c r="H40" s="12"/>
      <c r="I40" s="12"/>
      <c r="J40" s="12"/>
      <c r="K40" s="13">
        <f t="shared" ref="K40:L42" si="2">+K41</f>
        <v>65900</v>
      </c>
      <c r="L40" s="13">
        <f t="shared" si="2"/>
        <v>38323.700000000004</v>
      </c>
      <c r="M40" s="15">
        <f t="shared" si="0"/>
        <v>58.154324734446142</v>
      </c>
    </row>
    <row r="41" spans="1:13" ht="36">
      <c r="A41" s="11"/>
      <c r="B41" s="14" t="s">
        <v>77</v>
      </c>
      <c r="C41" s="7" t="s">
        <v>73</v>
      </c>
      <c r="D41" s="8" t="s">
        <v>1</v>
      </c>
      <c r="E41" s="8" t="s">
        <v>69</v>
      </c>
      <c r="F41" s="8" t="s">
        <v>69</v>
      </c>
      <c r="G41" s="8" t="s">
        <v>70</v>
      </c>
      <c r="H41" s="8" t="s">
        <v>69</v>
      </c>
      <c r="I41" s="8" t="s">
        <v>71</v>
      </c>
      <c r="J41" s="8" t="s">
        <v>70</v>
      </c>
      <c r="K41" s="13">
        <f t="shared" si="2"/>
        <v>65900</v>
      </c>
      <c r="L41" s="13">
        <f t="shared" si="2"/>
        <v>38323.700000000004</v>
      </c>
      <c r="M41" s="15">
        <f t="shared" si="0"/>
        <v>58.154324734446142</v>
      </c>
    </row>
    <row r="42" spans="1:13" ht="36">
      <c r="A42" s="11"/>
      <c r="B42" s="14" t="s">
        <v>112</v>
      </c>
      <c r="C42" s="7" t="s">
        <v>73</v>
      </c>
      <c r="D42" s="8" t="s">
        <v>1</v>
      </c>
      <c r="E42" s="8">
        <v>16</v>
      </c>
      <c r="F42" s="8" t="s">
        <v>69</v>
      </c>
      <c r="G42" s="8" t="s">
        <v>70</v>
      </c>
      <c r="H42" s="8" t="s">
        <v>69</v>
      </c>
      <c r="I42" s="8" t="s">
        <v>71</v>
      </c>
      <c r="J42" s="8" t="s">
        <v>70</v>
      </c>
      <c r="K42" s="13">
        <f>+K43</f>
        <v>65900</v>
      </c>
      <c r="L42" s="13">
        <f t="shared" si="2"/>
        <v>38323.700000000004</v>
      </c>
      <c r="M42" s="15">
        <f t="shared" si="0"/>
        <v>58.154324734446142</v>
      </c>
    </row>
    <row r="43" spans="1:13" ht="90">
      <c r="A43" s="11"/>
      <c r="B43" s="14" t="s">
        <v>174</v>
      </c>
      <c r="C43" s="7" t="s">
        <v>73</v>
      </c>
      <c r="D43" s="17" t="s">
        <v>1</v>
      </c>
      <c r="E43" s="17" t="s">
        <v>172</v>
      </c>
      <c r="F43" s="17" t="s">
        <v>72</v>
      </c>
      <c r="G43" s="17" t="s">
        <v>70</v>
      </c>
      <c r="H43" s="17" t="s">
        <v>72</v>
      </c>
      <c r="I43" s="17" t="s">
        <v>71</v>
      </c>
      <c r="J43" s="17" t="s">
        <v>173</v>
      </c>
      <c r="K43" s="13">
        <f>+K44+K46+K48+K52+K54+K50</f>
        <v>65900</v>
      </c>
      <c r="L43" s="13">
        <f>+L44+L46+L48+L52+L54+L50</f>
        <v>38323.700000000004</v>
      </c>
      <c r="M43" s="15">
        <f t="shared" si="0"/>
        <v>58.154324734446142</v>
      </c>
    </row>
    <row r="44" spans="1:13" ht="144">
      <c r="A44" s="11"/>
      <c r="B44" s="14" t="s">
        <v>175</v>
      </c>
      <c r="C44" s="7" t="s">
        <v>73</v>
      </c>
      <c r="D44" s="17" t="s">
        <v>1</v>
      </c>
      <c r="E44" s="17" t="s">
        <v>172</v>
      </c>
      <c r="F44" s="17" t="s">
        <v>72</v>
      </c>
      <c r="G44" s="17" t="s">
        <v>82</v>
      </c>
      <c r="H44" s="17" t="s">
        <v>72</v>
      </c>
      <c r="I44" s="17" t="s">
        <v>71</v>
      </c>
      <c r="J44" s="17" t="s">
        <v>173</v>
      </c>
      <c r="K44" s="13">
        <f>+K45</f>
        <v>12400</v>
      </c>
      <c r="L44" s="13">
        <f>+L45</f>
        <v>6498.08</v>
      </c>
      <c r="M44" s="15">
        <f t="shared" si="0"/>
        <v>52.403870967741938</v>
      </c>
    </row>
    <row r="45" spans="1:13" ht="198">
      <c r="A45" s="11"/>
      <c r="B45" s="14" t="s">
        <v>176</v>
      </c>
      <c r="C45" s="7" t="s">
        <v>73</v>
      </c>
      <c r="D45" s="17" t="s">
        <v>1</v>
      </c>
      <c r="E45" s="17" t="s">
        <v>172</v>
      </c>
      <c r="F45" s="17" t="s">
        <v>72</v>
      </c>
      <c r="G45" s="17" t="s">
        <v>90</v>
      </c>
      <c r="H45" s="17" t="s">
        <v>72</v>
      </c>
      <c r="I45" s="17" t="s">
        <v>71</v>
      </c>
      <c r="J45" s="17" t="s">
        <v>173</v>
      </c>
      <c r="K45" s="13">
        <v>12400</v>
      </c>
      <c r="L45" s="13">
        <v>6498.08</v>
      </c>
      <c r="M45" s="15">
        <f t="shared" si="0"/>
        <v>52.403870967741938</v>
      </c>
    </row>
    <row r="46" spans="1:13" ht="198">
      <c r="A46" s="11"/>
      <c r="B46" s="14" t="s">
        <v>178</v>
      </c>
      <c r="C46" s="7" t="s">
        <v>73</v>
      </c>
      <c r="D46" s="17" t="s">
        <v>1</v>
      </c>
      <c r="E46" s="17" t="s">
        <v>172</v>
      </c>
      <c r="F46" s="17" t="s">
        <v>72</v>
      </c>
      <c r="G46" s="17" t="s">
        <v>79</v>
      </c>
      <c r="H46" s="17" t="s">
        <v>72</v>
      </c>
      <c r="I46" s="17" t="s">
        <v>71</v>
      </c>
      <c r="J46" s="17" t="s">
        <v>173</v>
      </c>
      <c r="K46" s="13">
        <f>+K47</f>
        <v>23000</v>
      </c>
      <c r="L46" s="13">
        <f>+L47</f>
        <v>23800</v>
      </c>
      <c r="M46" s="15">
        <f t="shared" si="0"/>
        <v>103.47826086956522</v>
      </c>
    </row>
    <row r="47" spans="1:13" ht="270">
      <c r="A47" s="11"/>
      <c r="B47" s="14" t="s">
        <v>179</v>
      </c>
      <c r="C47" s="7" t="s">
        <v>73</v>
      </c>
      <c r="D47" s="17" t="s">
        <v>1</v>
      </c>
      <c r="E47" s="17" t="s">
        <v>172</v>
      </c>
      <c r="F47" s="17" t="s">
        <v>72</v>
      </c>
      <c r="G47" s="17" t="s">
        <v>177</v>
      </c>
      <c r="H47" s="17" t="s">
        <v>72</v>
      </c>
      <c r="I47" s="17" t="s">
        <v>71</v>
      </c>
      <c r="J47" s="17" t="s">
        <v>173</v>
      </c>
      <c r="K47" s="13">
        <v>23000</v>
      </c>
      <c r="L47" s="13">
        <v>23800</v>
      </c>
      <c r="M47" s="15">
        <f t="shared" si="0"/>
        <v>103.47826086956522</v>
      </c>
    </row>
    <row r="48" spans="1:13" ht="144">
      <c r="A48" s="11"/>
      <c r="B48" s="14" t="s">
        <v>181</v>
      </c>
      <c r="C48" s="7" t="s">
        <v>73</v>
      </c>
      <c r="D48" s="17" t="s">
        <v>1</v>
      </c>
      <c r="E48" s="17" t="s">
        <v>172</v>
      </c>
      <c r="F48" s="17" t="s">
        <v>72</v>
      </c>
      <c r="G48" s="17" t="s">
        <v>163</v>
      </c>
      <c r="H48" s="17" t="s">
        <v>72</v>
      </c>
      <c r="I48" s="17" t="s">
        <v>71</v>
      </c>
      <c r="J48" s="17" t="s">
        <v>173</v>
      </c>
      <c r="K48" s="13">
        <f>+K49</f>
        <v>5000</v>
      </c>
      <c r="L48" s="13">
        <f>+L49</f>
        <v>1800</v>
      </c>
      <c r="M48" s="15">
        <f t="shared" si="0"/>
        <v>36</v>
      </c>
    </row>
    <row r="49" spans="1:13" ht="216">
      <c r="A49" s="11"/>
      <c r="B49" s="14" t="s">
        <v>182</v>
      </c>
      <c r="C49" s="7" t="s">
        <v>73</v>
      </c>
      <c r="D49" s="17" t="s">
        <v>1</v>
      </c>
      <c r="E49" s="17" t="s">
        <v>172</v>
      </c>
      <c r="F49" s="17" t="s">
        <v>72</v>
      </c>
      <c r="G49" s="17" t="s">
        <v>180</v>
      </c>
      <c r="H49" s="17" t="s">
        <v>72</v>
      </c>
      <c r="I49" s="17" t="s">
        <v>71</v>
      </c>
      <c r="J49" s="17" t="s">
        <v>173</v>
      </c>
      <c r="K49" s="13">
        <v>5000</v>
      </c>
      <c r="L49" s="13">
        <v>1800</v>
      </c>
      <c r="M49" s="15">
        <f t="shared" si="0"/>
        <v>36</v>
      </c>
    </row>
    <row r="50" spans="1:13" ht="126">
      <c r="A50" s="11"/>
      <c r="B50" s="20" t="s">
        <v>230</v>
      </c>
      <c r="C50" s="22" t="s">
        <v>73</v>
      </c>
      <c r="D50" s="26" t="s">
        <v>1</v>
      </c>
      <c r="E50" s="26" t="s">
        <v>172</v>
      </c>
      <c r="F50" s="26" t="s">
        <v>72</v>
      </c>
      <c r="G50" s="26">
        <v>110</v>
      </c>
      <c r="H50" s="26" t="s">
        <v>72</v>
      </c>
      <c r="I50" s="26" t="s">
        <v>71</v>
      </c>
      <c r="J50" s="26" t="s">
        <v>173</v>
      </c>
      <c r="K50" s="19">
        <f>+K51</f>
        <v>0</v>
      </c>
      <c r="L50" s="19">
        <f>+L51</f>
        <v>100</v>
      </c>
      <c r="M50" s="27"/>
    </row>
    <row r="51" spans="1:13" ht="198">
      <c r="A51" s="11"/>
      <c r="B51" s="20" t="s">
        <v>231</v>
      </c>
      <c r="C51" s="22" t="s">
        <v>73</v>
      </c>
      <c r="D51" s="26" t="s">
        <v>1</v>
      </c>
      <c r="E51" s="26" t="s">
        <v>172</v>
      </c>
      <c r="F51" s="26" t="s">
        <v>72</v>
      </c>
      <c r="G51" s="26">
        <v>113</v>
      </c>
      <c r="H51" s="26" t="s">
        <v>72</v>
      </c>
      <c r="I51" s="26" t="s">
        <v>71</v>
      </c>
      <c r="J51" s="26" t="s">
        <v>173</v>
      </c>
      <c r="K51" s="19">
        <v>0</v>
      </c>
      <c r="L51" s="19">
        <v>100</v>
      </c>
      <c r="M51" s="27"/>
    </row>
    <row r="52" spans="1:13" ht="144">
      <c r="A52" s="11"/>
      <c r="B52" s="14" t="s">
        <v>197</v>
      </c>
      <c r="C52" s="7" t="s">
        <v>73</v>
      </c>
      <c r="D52" s="18" t="s">
        <v>1</v>
      </c>
      <c r="E52" s="18" t="s">
        <v>172</v>
      </c>
      <c r="F52" s="18" t="s">
        <v>72</v>
      </c>
      <c r="G52" s="18" t="s">
        <v>195</v>
      </c>
      <c r="H52" s="18" t="s">
        <v>72</v>
      </c>
      <c r="I52" s="18" t="s">
        <v>71</v>
      </c>
      <c r="J52" s="18" t="s">
        <v>173</v>
      </c>
      <c r="K52" s="19">
        <f>+K53</f>
        <v>3200</v>
      </c>
      <c r="L52" s="19">
        <f>+L53</f>
        <v>0</v>
      </c>
      <c r="M52" s="15">
        <f t="shared" si="0"/>
        <v>0</v>
      </c>
    </row>
    <row r="53" spans="1:13" ht="198">
      <c r="A53" s="11"/>
      <c r="B53" s="14" t="s">
        <v>198</v>
      </c>
      <c r="C53" s="7" t="s">
        <v>73</v>
      </c>
      <c r="D53" s="18" t="s">
        <v>1</v>
      </c>
      <c r="E53" s="18" t="s">
        <v>172</v>
      </c>
      <c r="F53" s="18" t="s">
        <v>72</v>
      </c>
      <c r="G53" s="18" t="s">
        <v>196</v>
      </c>
      <c r="H53" s="18" t="s">
        <v>72</v>
      </c>
      <c r="I53" s="18" t="s">
        <v>71</v>
      </c>
      <c r="J53" s="18" t="s">
        <v>173</v>
      </c>
      <c r="K53" s="19">
        <v>3200</v>
      </c>
      <c r="L53" s="19">
        <v>0</v>
      </c>
      <c r="M53" s="15">
        <f t="shared" si="0"/>
        <v>0</v>
      </c>
    </row>
    <row r="54" spans="1:13" ht="162">
      <c r="A54" s="11"/>
      <c r="B54" s="14" t="s">
        <v>201</v>
      </c>
      <c r="C54" s="7" t="s">
        <v>73</v>
      </c>
      <c r="D54" s="17" t="s">
        <v>1</v>
      </c>
      <c r="E54" s="17" t="s">
        <v>172</v>
      </c>
      <c r="F54" s="17" t="s">
        <v>72</v>
      </c>
      <c r="G54" s="17" t="s">
        <v>199</v>
      </c>
      <c r="H54" s="17" t="s">
        <v>72</v>
      </c>
      <c r="I54" s="17" t="s">
        <v>71</v>
      </c>
      <c r="J54" s="17" t="s">
        <v>173</v>
      </c>
      <c r="K54" s="13">
        <f>+K55</f>
        <v>22300</v>
      </c>
      <c r="L54" s="13">
        <f>+L55</f>
        <v>6125.62</v>
      </c>
      <c r="M54" s="15">
        <f t="shared" si="0"/>
        <v>27.469147982062779</v>
      </c>
    </row>
    <row r="55" spans="1:13" ht="234">
      <c r="A55" s="11"/>
      <c r="B55" s="14" t="s">
        <v>202</v>
      </c>
      <c r="C55" s="7" t="s">
        <v>73</v>
      </c>
      <c r="D55" s="17" t="s">
        <v>1</v>
      </c>
      <c r="E55" s="17" t="s">
        <v>172</v>
      </c>
      <c r="F55" s="17" t="s">
        <v>72</v>
      </c>
      <c r="G55" s="17" t="s">
        <v>200</v>
      </c>
      <c r="H55" s="17" t="s">
        <v>72</v>
      </c>
      <c r="I55" s="17" t="s">
        <v>71</v>
      </c>
      <c r="J55" s="17" t="s">
        <v>173</v>
      </c>
      <c r="K55" s="13">
        <v>22300</v>
      </c>
      <c r="L55" s="13">
        <v>6125.62</v>
      </c>
      <c r="M55" s="15">
        <f t="shared" si="0"/>
        <v>27.469147982062779</v>
      </c>
    </row>
    <row r="56" spans="1:13" ht="36">
      <c r="A56" s="21">
        <v>3</v>
      </c>
      <c r="B56" s="20" t="s">
        <v>272</v>
      </c>
      <c r="C56" s="22" t="s">
        <v>273</v>
      </c>
      <c r="D56" s="23"/>
      <c r="E56" s="23"/>
      <c r="F56" s="23"/>
      <c r="G56" s="23"/>
      <c r="H56" s="23"/>
      <c r="I56" s="23"/>
      <c r="J56" s="23"/>
      <c r="K56" s="19">
        <f t="shared" ref="K56:L58" si="3">+K57</f>
        <v>0</v>
      </c>
      <c r="L56" s="19">
        <f t="shared" si="3"/>
        <v>30000</v>
      </c>
      <c r="M56" s="27"/>
    </row>
    <row r="57" spans="1:13" ht="36">
      <c r="A57" s="11"/>
      <c r="B57" s="14" t="s">
        <v>77</v>
      </c>
      <c r="C57" s="22" t="s">
        <v>273</v>
      </c>
      <c r="D57" s="8" t="s">
        <v>1</v>
      </c>
      <c r="E57" s="8" t="s">
        <v>69</v>
      </c>
      <c r="F57" s="8" t="s">
        <v>69</v>
      </c>
      <c r="G57" s="8" t="s">
        <v>70</v>
      </c>
      <c r="H57" s="8" t="s">
        <v>69</v>
      </c>
      <c r="I57" s="8" t="s">
        <v>71</v>
      </c>
      <c r="J57" s="8" t="s">
        <v>70</v>
      </c>
      <c r="K57" s="13">
        <f t="shared" si="3"/>
        <v>0</v>
      </c>
      <c r="L57" s="13">
        <f t="shared" si="3"/>
        <v>30000</v>
      </c>
      <c r="M57" s="15"/>
    </row>
    <row r="58" spans="1:13" ht="36">
      <c r="A58" s="11"/>
      <c r="B58" s="14" t="s">
        <v>112</v>
      </c>
      <c r="C58" s="22" t="s">
        <v>273</v>
      </c>
      <c r="D58" s="8" t="s">
        <v>1</v>
      </c>
      <c r="E58" s="8">
        <v>16</v>
      </c>
      <c r="F58" s="8" t="s">
        <v>69</v>
      </c>
      <c r="G58" s="8" t="s">
        <v>70</v>
      </c>
      <c r="H58" s="8" t="s">
        <v>69</v>
      </c>
      <c r="I58" s="8" t="s">
        <v>71</v>
      </c>
      <c r="J58" s="8" t="s">
        <v>70</v>
      </c>
      <c r="K58" s="13">
        <f t="shared" si="3"/>
        <v>0</v>
      </c>
      <c r="L58" s="13">
        <f t="shared" si="3"/>
        <v>30000</v>
      </c>
      <c r="M58" s="15"/>
    </row>
    <row r="59" spans="1:13" ht="90">
      <c r="A59" s="11"/>
      <c r="B59" s="14" t="s">
        <v>174</v>
      </c>
      <c r="C59" s="22" t="s">
        <v>273</v>
      </c>
      <c r="D59" s="17" t="s">
        <v>1</v>
      </c>
      <c r="E59" s="17" t="s">
        <v>172</v>
      </c>
      <c r="F59" s="17" t="s">
        <v>72</v>
      </c>
      <c r="G59" s="17" t="s">
        <v>70</v>
      </c>
      <c r="H59" s="17" t="s">
        <v>72</v>
      </c>
      <c r="I59" s="17" t="s">
        <v>71</v>
      </c>
      <c r="J59" s="17" t="s">
        <v>173</v>
      </c>
      <c r="K59" s="13">
        <f>+K60</f>
        <v>0</v>
      </c>
      <c r="L59" s="13">
        <f>+L60</f>
        <v>30000</v>
      </c>
      <c r="M59" s="15"/>
    </row>
    <row r="60" spans="1:13" ht="180">
      <c r="A60" s="11"/>
      <c r="B60" s="14" t="s">
        <v>189</v>
      </c>
      <c r="C60" s="22" t="s">
        <v>273</v>
      </c>
      <c r="D60" s="18" t="s">
        <v>1</v>
      </c>
      <c r="E60" s="18" t="s">
        <v>172</v>
      </c>
      <c r="F60" s="18" t="s">
        <v>72</v>
      </c>
      <c r="G60" s="18" t="s">
        <v>94</v>
      </c>
      <c r="H60" s="18" t="s">
        <v>72</v>
      </c>
      <c r="I60" s="18" t="s">
        <v>71</v>
      </c>
      <c r="J60" s="18" t="s">
        <v>173</v>
      </c>
      <c r="K60" s="13">
        <f>+K61</f>
        <v>0</v>
      </c>
      <c r="L60" s="13">
        <f>+L61</f>
        <v>30000</v>
      </c>
      <c r="M60" s="15"/>
    </row>
    <row r="61" spans="1:13" ht="288">
      <c r="A61" s="11"/>
      <c r="B61" s="14" t="s">
        <v>190</v>
      </c>
      <c r="C61" s="22" t="s">
        <v>273</v>
      </c>
      <c r="D61" s="18" t="s">
        <v>1</v>
      </c>
      <c r="E61" s="18" t="s">
        <v>172</v>
      </c>
      <c r="F61" s="18" t="s">
        <v>72</v>
      </c>
      <c r="G61" s="18" t="s">
        <v>188</v>
      </c>
      <c r="H61" s="18" t="s">
        <v>72</v>
      </c>
      <c r="I61" s="18" t="s">
        <v>71</v>
      </c>
      <c r="J61" s="18" t="s">
        <v>173</v>
      </c>
      <c r="K61" s="13">
        <v>0</v>
      </c>
      <c r="L61" s="13">
        <v>30000</v>
      </c>
      <c r="M61" s="15"/>
    </row>
    <row r="62" spans="1:13" ht="36" customHeight="1">
      <c r="A62" s="16">
        <v>5</v>
      </c>
      <c r="B62" s="5" t="s">
        <v>204</v>
      </c>
      <c r="C62" s="7" t="s">
        <v>67</v>
      </c>
      <c r="D62" s="6"/>
      <c r="E62" s="7"/>
      <c r="F62" s="12"/>
      <c r="G62" s="12"/>
      <c r="H62" s="12"/>
      <c r="I62" s="12"/>
      <c r="J62" s="12"/>
      <c r="K62" s="13">
        <f t="shared" ref="K62:L64" si="4">+K63</f>
        <v>2349481</v>
      </c>
      <c r="L62" s="13">
        <f t="shared" si="4"/>
        <v>2359396.88</v>
      </c>
      <c r="M62" s="15">
        <f t="shared" si="0"/>
        <v>100.42204554963415</v>
      </c>
    </row>
    <row r="63" spans="1:13" ht="36">
      <c r="A63" s="11"/>
      <c r="B63" s="14" t="s">
        <v>77</v>
      </c>
      <c r="C63" s="7" t="s">
        <v>67</v>
      </c>
      <c r="D63" s="8" t="s">
        <v>1</v>
      </c>
      <c r="E63" s="8" t="s">
        <v>69</v>
      </c>
      <c r="F63" s="8" t="s">
        <v>69</v>
      </c>
      <c r="G63" s="8" t="s">
        <v>70</v>
      </c>
      <c r="H63" s="8" t="s">
        <v>69</v>
      </c>
      <c r="I63" s="8" t="s">
        <v>71</v>
      </c>
      <c r="J63" s="8" t="s">
        <v>70</v>
      </c>
      <c r="K63" s="13">
        <f t="shared" si="4"/>
        <v>2349481</v>
      </c>
      <c r="L63" s="13">
        <f t="shared" si="4"/>
        <v>2359396.88</v>
      </c>
      <c r="M63" s="15">
        <f t="shared" si="0"/>
        <v>100.42204554963415</v>
      </c>
    </row>
    <row r="64" spans="1:13" ht="36">
      <c r="A64" s="11"/>
      <c r="B64" s="14" t="s">
        <v>78</v>
      </c>
      <c r="C64" s="7" t="s">
        <v>67</v>
      </c>
      <c r="D64" s="8" t="s">
        <v>1</v>
      </c>
      <c r="E64" s="8" t="s">
        <v>68</v>
      </c>
      <c r="F64" s="8" t="s">
        <v>69</v>
      </c>
      <c r="G64" s="8" t="s">
        <v>70</v>
      </c>
      <c r="H64" s="8" t="s">
        <v>69</v>
      </c>
      <c r="I64" s="8" t="s">
        <v>71</v>
      </c>
      <c r="J64" s="8" t="s">
        <v>70</v>
      </c>
      <c r="K64" s="13">
        <f t="shared" si="4"/>
        <v>2349481</v>
      </c>
      <c r="L64" s="13">
        <f t="shared" si="4"/>
        <v>2359396.88</v>
      </c>
      <c r="M64" s="15">
        <f t="shared" si="0"/>
        <v>100.42204554963415</v>
      </c>
    </row>
    <row r="65" spans="1:13" ht="36">
      <c r="A65" s="11"/>
      <c r="B65" s="14" t="s">
        <v>2</v>
      </c>
      <c r="C65" s="7" t="s">
        <v>67</v>
      </c>
      <c r="D65" s="8" t="s">
        <v>1</v>
      </c>
      <c r="E65" s="8" t="s">
        <v>68</v>
      </c>
      <c r="F65" s="8" t="s">
        <v>72</v>
      </c>
      <c r="G65" s="8" t="s">
        <v>70</v>
      </c>
      <c r="H65" s="8" t="s">
        <v>72</v>
      </c>
      <c r="I65" s="8" t="s">
        <v>71</v>
      </c>
      <c r="J65" s="8">
        <v>120</v>
      </c>
      <c r="K65" s="13">
        <f>+K66+K67</f>
        <v>2349481</v>
      </c>
      <c r="L65" s="13">
        <f>+L66+L67</f>
        <v>2359396.88</v>
      </c>
      <c r="M65" s="15">
        <f t="shared" si="0"/>
        <v>100.42204554963415</v>
      </c>
    </row>
    <row r="66" spans="1:13" ht="54">
      <c r="A66" s="11"/>
      <c r="B66" s="14" t="s">
        <v>3</v>
      </c>
      <c r="C66" s="7" t="s">
        <v>67</v>
      </c>
      <c r="D66" s="8" t="s">
        <v>1</v>
      </c>
      <c r="E66" s="8" t="s">
        <v>68</v>
      </c>
      <c r="F66" s="8" t="s">
        <v>72</v>
      </c>
      <c r="G66" s="9" t="s">
        <v>73</v>
      </c>
      <c r="H66" s="8" t="s">
        <v>72</v>
      </c>
      <c r="I66" s="8" t="s">
        <v>71</v>
      </c>
      <c r="J66" s="8">
        <v>120</v>
      </c>
      <c r="K66" s="13">
        <v>347736.91</v>
      </c>
      <c r="L66" s="13">
        <v>350024.04</v>
      </c>
      <c r="M66" s="15">
        <f t="shared" si="0"/>
        <v>100.65771850333634</v>
      </c>
    </row>
    <row r="67" spans="1:13" ht="36">
      <c r="A67" s="11"/>
      <c r="B67" s="14" t="s">
        <v>4</v>
      </c>
      <c r="C67" s="7" t="s">
        <v>67</v>
      </c>
      <c r="D67" s="8" t="s">
        <v>1</v>
      </c>
      <c r="E67" s="8" t="s">
        <v>68</v>
      </c>
      <c r="F67" s="8" t="s">
        <v>72</v>
      </c>
      <c r="G67" s="9" t="s">
        <v>76</v>
      </c>
      <c r="H67" s="8" t="s">
        <v>72</v>
      </c>
      <c r="I67" s="8" t="s">
        <v>71</v>
      </c>
      <c r="J67" s="8">
        <v>120</v>
      </c>
      <c r="K67" s="13">
        <f>+K68+K69</f>
        <v>2001744.09</v>
      </c>
      <c r="L67" s="13">
        <f>+L68+L69</f>
        <v>2009372.84</v>
      </c>
      <c r="M67" s="15">
        <f t="shared" si="0"/>
        <v>100.38110515915149</v>
      </c>
    </row>
    <row r="68" spans="1:13" ht="45" customHeight="1">
      <c r="A68" s="11"/>
      <c r="B68" s="14" t="s">
        <v>142</v>
      </c>
      <c r="C68" s="7" t="s">
        <v>67</v>
      </c>
      <c r="D68" s="8" t="s">
        <v>1</v>
      </c>
      <c r="E68" s="8" t="s">
        <v>68</v>
      </c>
      <c r="F68" s="8" t="s">
        <v>72</v>
      </c>
      <c r="G68" s="9" t="s">
        <v>141</v>
      </c>
      <c r="H68" s="8" t="s">
        <v>72</v>
      </c>
      <c r="I68" s="8" t="s">
        <v>71</v>
      </c>
      <c r="J68" s="8">
        <v>120</v>
      </c>
      <c r="K68" s="13">
        <v>102940.04</v>
      </c>
      <c r="L68" s="13">
        <v>110568.79</v>
      </c>
      <c r="M68" s="15">
        <f t="shared" si="0"/>
        <v>107.41086753026326</v>
      </c>
    </row>
    <row r="69" spans="1:13" ht="36">
      <c r="A69" s="11"/>
      <c r="B69" s="14" t="s">
        <v>246</v>
      </c>
      <c r="C69" s="7" t="s">
        <v>67</v>
      </c>
      <c r="D69" s="8" t="s">
        <v>1</v>
      </c>
      <c r="E69" s="8" t="s">
        <v>68</v>
      </c>
      <c r="F69" s="8" t="s">
        <v>72</v>
      </c>
      <c r="G69" s="9" t="s">
        <v>245</v>
      </c>
      <c r="H69" s="8" t="s">
        <v>72</v>
      </c>
      <c r="I69" s="8" t="s">
        <v>71</v>
      </c>
      <c r="J69" s="8">
        <v>120</v>
      </c>
      <c r="K69" s="13">
        <v>1898804.05</v>
      </c>
      <c r="L69" s="13">
        <v>1898804.05</v>
      </c>
      <c r="M69" s="15">
        <f t="shared" si="0"/>
        <v>100</v>
      </c>
    </row>
    <row r="70" spans="1:13" ht="116.25" customHeight="1">
      <c r="A70" s="16">
        <v>6</v>
      </c>
      <c r="B70" s="28" t="s">
        <v>285</v>
      </c>
      <c r="C70" s="7" t="s">
        <v>274</v>
      </c>
      <c r="D70" s="6"/>
      <c r="E70" s="7"/>
      <c r="F70" s="12"/>
      <c r="G70" s="12"/>
      <c r="H70" s="12"/>
      <c r="I70" s="12"/>
      <c r="J70" s="12"/>
      <c r="K70" s="13">
        <f t="shared" ref="K70:L70" si="5">+K73</f>
        <v>0</v>
      </c>
      <c r="L70" s="13">
        <f t="shared" si="5"/>
        <v>-20000</v>
      </c>
      <c r="M70" s="15"/>
    </row>
    <row r="71" spans="1:13" ht="41.25" customHeight="1">
      <c r="A71" s="16"/>
      <c r="B71" s="20" t="s">
        <v>77</v>
      </c>
      <c r="C71" s="22" t="s">
        <v>274</v>
      </c>
      <c r="D71" s="24" t="s">
        <v>1</v>
      </c>
      <c r="E71" s="24" t="s">
        <v>69</v>
      </c>
      <c r="F71" s="24" t="s">
        <v>69</v>
      </c>
      <c r="G71" s="24" t="s">
        <v>70</v>
      </c>
      <c r="H71" s="24" t="s">
        <v>69</v>
      </c>
      <c r="I71" s="24" t="s">
        <v>71</v>
      </c>
      <c r="J71" s="24" t="s">
        <v>70</v>
      </c>
      <c r="K71" s="19">
        <f t="shared" ref="K71:L72" si="6">+K72</f>
        <v>0</v>
      </c>
      <c r="L71" s="19">
        <f t="shared" si="6"/>
        <v>-20000</v>
      </c>
      <c r="M71" s="27"/>
    </row>
    <row r="72" spans="1:13" ht="41.25" customHeight="1">
      <c r="A72" s="16"/>
      <c r="B72" s="14" t="s">
        <v>112</v>
      </c>
      <c r="C72" s="22" t="s">
        <v>274</v>
      </c>
      <c r="D72" s="8" t="s">
        <v>1</v>
      </c>
      <c r="E72" s="8">
        <v>16</v>
      </c>
      <c r="F72" s="8" t="s">
        <v>69</v>
      </c>
      <c r="G72" s="8" t="s">
        <v>70</v>
      </c>
      <c r="H72" s="8" t="s">
        <v>69</v>
      </c>
      <c r="I72" s="8" t="s">
        <v>71</v>
      </c>
      <c r="J72" s="8" t="s">
        <v>70</v>
      </c>
      <c r="K72" s="13">
        <f t="shared" si="6"/>
        <v>0</v>
      </c>
      <c r="L72" s="13">
        <f t="shared" si="6"/>
        <v>-20000</v>
      </c>
      <c r="M72" s="15"/>
    </row>
    <row r="73" spans="1:13" ht="36">
      <c r="A73" s="11"/>
      <c r="B73" s="14" t="s">
        <v>205</v>
      </c>
      <c r="C73" s="7" t="s">
        <v>274</v>
      </c>
      <c r="D73" s="8" t="s">
        <v>1</v>
      </c>
      <c r="E73" s="8" t="s">
        <v>172</v>
      </c>
      <c r="F73" s="8" t="s">
        <v>108</v>
      </c>
      <c r="G73" s="9" t="s">
        <v>70</v>
      </c>
      <c r="H73" s="9" t="s">
        <v>69</v>
      </c>
      <c r="I73" s="8" t="s">
        <v>71</v>
      </c>
      <c r="J73" s="8" t="s">
        <v>173</v>
      </c>
      <c r="K73" s="13">
        <f>+K74</f>
        <v>0</v>
      </c>
      <c r="L73" s="13">
        <f>+L74</f>
        <v>-20000</v>
      </c>
      <c r="M73" s="15"/>
    </row>
    <row r="74" spans="1:13" ht="162">
      <c r="A74" s="11"/>
      <c r="B74" s="14" t="s">
        <v>206</v>
      </c>
      <c r="C74" s="7" t="s">
        <v>274</v>
      </c>
      <c r="D74" s="8" t="s">
        <v>1</v>
      </c>
      <c r="E74" s="8" t="s">
        <v>172</v>
      </c>
      <c r="F74" s="8" t="s">
        <v>108</v>
      </c>
      <c r="G74" s="9" t="s">
        <v>154</v>
      </c>
      <c r="H74" s="9" t="s">
        <v>69</v>
      </c>
      <c r="I74" s="8" t="s">
        <v>71</v>
      </c>
      <c r="J74" s="8" t="s">
        <v>173</v>
      </c>
      <c r="K74" s="13">
        <f>+K75</f>
        <v>0</v>
      </c>
      <c r="L74" s="13">
        <f>+L75</f>
        <v>-20000</v>
      </c>
      <c r="M74" s="15"/>
    </row>
    <row r="75" spans="1:13" ht="144">
      <c r="A75" s="11"/>
      <c r="B75" s="14" t="s">
        <v>207</v>
      </c>
      <c r="C75" s="7" t="s">
        <v>274</v>
      </c>
      <c r="D75" s="8" t="s">
        <v>1</v>
      </c>
      <c r="E75" s="8" t="s">
        <v>172</v>
      </c>
      <c r="F75" s="8" t="s">
        <v>108</v>
      </c>
      <c r="G75" s="9" t="s">
        <v>183</v>
      </c>
      <c r="H75" s="9" t="s">
        <v>72</v>
      </c>
      <c r="I75" s="8" t="s">
        <v>71</v>
      </c>
      <c r="J75" s="8" t="s">
        <v>173</v>
      </c>
      <c r="K75" s="13"/>
      <c r="L75" s="13">
        <v>-20000</v>
      </c>
      <c r="M75" s="15"/>
    </row>
    <row r="76" spans="1:13" ht="59.25" customHeight="1">
      <c r="A76" s="16">
        <v>7</v>
      </c>
      <c r="B76" s="14" t="s">
        <v>208</v>
      </c>
      <c r="C76" s="7" t="s">
        <v>87</v>
      </c>
      <c r="D76" s="8"/>
      <c r="E76" s="8"/>
      <c r="F76" s="8"/>
      <c r="G76" s="9"/>
      <c r="H76" s="9"/>
      <c r="I76" s="8"/>
      <c r="J76" s="8"/>
      <c r="K76" s="13">
        <f>+K77</f>
        <v>318897315.52000004</v>
      </c>
      <c r="L76" s="13">
        <f>+L77</f>
        <v>319013199.92999995</v>
      </c>
      <c r="M76" s="15">
        <f t="shared" ref="M76:M139" si="7">+L76/K76*100</f>
        <v>100.03633909862519</v>
      </c>
    </row>
    <row r="77" spans="1:13" ht="36">
      <c r="A77" s="11"/>
      <c r="B77" s="14" t="s">
        <v>77</v>
      </c>
      <c r="C77" s="7" t="s">
        <v>87</v>
      </c>
      <c r="D77" s="8" t="s">
        <v>1</v>
      </c>
      <c r="E77" s="8" t="s">
        <v>69</v>
      </c>
      <c r="F77" s="8" t="s">
        <v>69</v>
      </c>
      <c r="G77" s="8" t="s">
        <v>70</v>
      </c>
      <c r="H77" s="8" t="s">
        <v>69</v>
      </c>
      <c r="I77" s="8" t="s">
        <v>71</v>
      </c>
      <c r="J77" s="8" t="s">
        <v>70</v>
      </c>
      <c r="K77" s="13">
        <f>+K78+K97+K109+K87</f>
        <v>318897315.52000004</v>
      </c>
      <c r="L77" s="13">
        <f>+L78+L97+L109+L87</f>
        <v>319013199.92999995</v>
      </c>
      <c r="M77" s="15">
        <f t="shared" si="7"/>
        <v>100.03633909862519</v>
      </c>
    </row>
    <row r="78" spans="1:13" ht="18">
      <c r="A78" s="11"/>
      <c r="B78" s="14" t="s">
        <v>114</v>
      </c>
      <c r="C78" s="7" t="s">
        <v>87</v>
      </c>
      <c r="D78" s="8" t="s">
        <v>1</v>
      </c>
      <c r="E78" s="9" t="s">
        <v>72</v>
      </c>
      <c r="F78" s="8" t="s">
        <v>69</v>
      </c>
      <c r="G78" s="8" t="s">
        <v>70</v>
      </c>
      <c r="H78" s="8" t="s">
        <v>69</v>
      </c>
      <c r="I78" s="8" t="s">
        <v>71</v>
      </c>
      <c r="J78" s="8" t="s">
        <v>70</v>
      </c>
      <c r="K78" s="13">
        <f>+K79</f>
        <v>290327333.77000004</v>
      </c>
      <c r="L78" s="13">
        <f>+L79</f>
        <v>290353363.00999999</v>
      </c>
      <c r="M78" s="15">
        <f t="shared" si="7"/>
        <v>100.00896548032938</v>
      </c>
    </row>
    <row r="79" spans="1:13" ht="36">
      <c r="A79" s="11"/>
      <c r="B79" s="14" t="s">
        <v>10</v>
      </c>
      <c r="C79" s="7" t="s">
        <v>87</v>
      </c>
      <c r="D79" s="8" t="s">
        <v>1</v>
      </c>
      <c r="E79" s="9" t="s">
        <v>72</v>
      </c>
      <c r="F79" s="9" t="s">
        <v>85</v>
      </c>
      <c r="G79" s="8" t="s">
        <v>70</v>
      </c>
      <c r="H79" s="9" t="s">
        <v>72</v>
      </c>
      <c r="I79" s="8" t="s">
        <v>71</v>
      </c>
      <c r="J79" s="8">
        <v>110</v>
      </c>
      <c r="K79" s="13">
        <f>+K80+K81+K82+K83+K85+K86+K84</f>
        <v>290327333.77000004</v>
      </c>
      <c r="L79" s="13">
        <f>+L80+L81+L82+L83+L85+L86+L84</f>
        <v>290353363.00999999</v>
      </c>
      <c r="M79" s="15">
        <f t="shared" si="7"/>
        <v>100.00896548032938</v>
      </c>
    </row>
    <row r="80" spans="1:13" ht="309.75" customHeight="1">
      <c r="A80" s="11"/>
      <c r="B80" s="14" t="s">
        <v>286</v>
      </c>
      <c r="C80" s="7" t="s">
        <v>87</v>
      </c>
      <c r="D80" s="8" t="s">
        <v>1</v>
      </c>
      <c r="E80" s="9" t="s">
        <v>72</v>
      </c>
      <c r="F80" s="9" t="s">
        <v>85</v>
      </c>
      <c r="G80" s="9" t="s">
        <v>73</v>
      </c>
      <c r="H80" s="9" t="s">
        <v>72</v>
      </c>
      <c r="I80" s="8" t="s">
        <v>71</v>
      </c>
      <c r="J80" s="8">
        <v>110</v>
      </c>
      <c r="K80" s="13">
        <v>277640942.23000002</v>
      </c>
      <c r="L80" s="13">
        <v>277666461.38</v>
      </c>
      <c r="M80" s="15">
        <f t="shared" si="7"/>
        <v>100.00919142176762</v>
      </c>
    </row>
    <row r="81" spans="1:13" ht="306" customHeight="1">
      <c r="A81" s="11"/>
      <c r="B81" s="14" t="s">
        <v>287</v>
      </c>
      <c r="C81" s="7" t="s">
        <v>87</v>
      </c>
      <c r="D81" s="8" t="s">
        <v>1</v>
      </c>
      <c r="E81" s="9" t="s">
        <v>72</v>
      </c>
      <c r="F81" s="9" t="s">
        <v>85</v>
      </c>
      <c r="G81" s="9" t="s">
        <v>74</v>
      </c>
      <c r="H81" s="9" t="s">
        <v>72</v>
      </c>
      <c r="I81" s="8" t="s">
        <v>71</v>
      </c>
      <c r="J81" s="8">
        <v>110</v>
      </c>
      <c r="K81" s="13">
        <v>1849030.19</v>
      </c>
      <c r="L81" s="13">
        <v>1849030.19</v>
      </c>
      <c r="M81" s="15">
        <f t="shared" si="7"/>
        <v>100</v>
      </c>
    </row>
    <row r="82" spans="1:13" ht="252" customHeight="1">
      <c r="A82" s="11"/>
      <c r="B82" s="14" t="s">
        <v>288</v>
      </c>
      <c r="C82" s="7" t="s">
        <v>87</v>
      </c>
      <c r="D82" s="8" t="s">
        <v>1</v>
      </c>
      <c r="E82" s="9" t="s">
        <v>72</v>
      </c>
      <c r="F82" s="9" t="s">
        <v>85</v>
      </c>
      <c r="G82" s="9" t="s">
        <v>75</v>
      </c>
      <c r="H82" s="9" t="s">
        <v>72</v>
      </c>
      <c r="I82" s="8" t="s">
        <v>71</v>
      </c>
      <c r="J82" s="8">
        <v>110</v>
      </c>
      <c r="K82" s="13">
        <v>9405784.5</v>
      </c>
      <c r="L82" s="13">
        <v>9406293.75</v>
      </c>
      <c r="M82" s="15">
        <f t="shared" si="7"/>
        <v>100.00541422142936</v>
      </c>
    </row>
    <row r="83" spans="1:13" ht="231" customHeight="1">
      <c r="A83" s="11"/>
      <c r="B83" s="14" t="s">
        <v>289</v>
      </c>
      <c r="C83" s="7" t="s">
        <v>87</v>
      </c>
      <c r="D83" s="8" t="s">
        <v>1</v>
      </c>
      <c r="E83" s="9" t="s">
        <v>72</v>
      </c>
      <c r="F83" s="9" t="s">
        <v>85</v>
      </c>
      <c r="G83" s="9" t="s">
        <v>76</v>
      </c>
      <c r="H83" s="9" t="s">
        <v>72</v>
      </c>
      <c r="I83" s="8" t="s">
        <v>71</v>
      </c>
      <c r="J83" s="8">
        <v>110</v>
      </c>
      <c r="K83" s="13">
        <v>5602</v>
      </c>
      <c r="L83" s="13">
        <v>5602</v>
      </c>
      <c r="M83" s="15">
        <f t="shared" si="7"/>
        <v>100</v>
      </c>
    </row>
    <row r="84" spans="1:13" ht="400.5" customHeight="1">
      <c r="A84" s="11"/>
      <c r="B84" s="14" t="s">
        <v>290</v>
      </c>
      <c r="C84" s="7" t="s">
        <v>87</v>
      </c>
      <c r="D84" s="8" t="s">
        <v>1</v>
      </c>
      <c r="E84" s="9" t="s">
        <v>72</v>
      </c>
      <c r="F84" s="9" t="s">
        <v>85</v>
      </c>
      <c r="G84" s="9" t="s">
        <v>261</v>
      </c>
      <c r="H84" s="9" t="s">
        <v>72</v>
      </c>
      <c r="I84" s="8" t="s">
        <v>71</v>
      </c>
      <c r="J84" s="8">
        <v>110</v>
      </c>
      <c r="K84" s="13"/>
      <c r="L84" s="13">
        <v>0.84</v>
      </c>
      <c r="M84" s="15"/>
    </row>
    <row r="85" spans="1:13" ht="197.25" customHeight="1">
      <c r="A85" s="11"/>
      <c r="B85" s="14" t="s">
        <v>291</v>
      </c>
      <c r="C85" s="7" t="s">
        <v>87</v>
      </c>
      <c r="D85" s="8" t="s">
        <v>1</v>
      </c>
      <c r="E85" s="9" t="s">
        <v>72</v>
      </c>
      <c r="F85" s="9" t="s">
        <v>85</v>
      </c>
      <c r="G85" s="9" t="s">
        <v>184</v>
      </c>
      <c r="H85" s="9" t="s">
        <v>72</v>
      </c>
      <c r="I85" s="8" t="s">
        <v>71</v>
      </c>
      <c r="J85" s="8">
        <v>110</v>
      </c>
      <c r="K85" s="13">
        <v>1306222.23</v>
      </c>
      <c r="L85" s="13">
        <v>1306222.23</v>
      </c>
      <c r="M85" s="15">
        <f t="shared" si="7"/>
        <v>100</v>
      </c>
    </row>
    <row r="86" spans="1:13" ht="197.25" customHeight="1">
      <c r="A86" s="11"/>
      <c r="B86" s="20" t="s">
        <v>292</v>
      </c>
      <c r="C86" s="7" t="s">
        <v>87</v>
      </c>
      <c r="D86" s="8" t="s">
        <v>1</v>
      </c>
      <c r="E86" s="9" t="s">
        <v>72</v>
      </c>
      <c r="F86" s="9" t="s">
        <v>85</v>
      </c>
      <c r="G86" s="9" t="s">
        <v>173</v>
      </c>
      <c r="H86" s="9" t="s">
        <v>72</v>
      </c>
      <c r="I86" s="8" t="s">
        <v>71</v>
      </c>
      <c r="J86" s="8">
        <v>110</v>
      </c>
      <c r="K86" s="13">
        <v>119752.62</v>
      </c>
      <c r="L86" s="13">
        <v>119752.62</v>
      </c>
      <c r="M86" s="15">
        <f t="shared" si="7"/>
        <v>100</v>
      </c>
    </row>
    <row r="87" spans="1:13" ht="85.5" customHeight="1">
      <c r="A87" s="11"/>
      <c r="B87" s="14" t="s">
        <v>113</v>
      </c>
      <c r="C87" s="7" t="s">
        <v>87</v>
      </c>
      <c r="D87" s="8" t="s">
        <v>1</v>
      </c>
      <c r="E87" s="9" t="s">
        <v>84</v>
      </c>
      <c r="F87" s="8" t="s">
        <v>69</v>
      </c>
      <c r="G87" s="8" t="s">
        <v>70</v>
      </c>
      <c r="H87" s="8" t="s">
        <v>69</v>
      </c>
      <c r="I87" s="8" t="s">
        <v>71</v>
      </c>
      <c r="J87" s="8" t="s">
        <v>70</v>
      </c>
      <c r="K87" s="13">
        <f>+K88</f>
        <v>4498286.7300000004</v>
      </c>
      <c r="L87" s="13">
        <f>+L88</f>
        <v>4588141.9000000004</v>
      </c>
      <c r="M87" s="15">
        <f t="shared" si="7"/>
        <v>101.99754207309057</v>
      </c>
    </row>
    <row r="88" spans="1:13" ht="84" customHeight="1">
      <c r="A88" s="11"/>
      <c r="B88" s="14" t="s">
        <v>5</v>
      </c>
      <c r="C88" s="7" t="s">
        <v>87</v>
      </c>
      <c r="D88" s="8" t="s">
        <v>1</v>
      </c>
      <c r="E88" s="9" t="s">
        <v>84</v>
      </c>
      <c r="F88" s="9" t="s">
        <v>85</v>
      </c>
      <c r="G88" s="8" t="s">
        <v>70</v>
      </c>
      <c r="H88" s="9" t="s">
        <v>72</v>
      </c>
      <c r="I88" s="8" t="s">
        <v>71</v>
      </c>
      <c r="J88" s="8">
        <v>110</v>
      </c>
      <c r="K88" s="13">
        <f>+K89+K91+K93+K95</f>
        <v>4498286.7300000004</v>
      </c>
      <c r="L88" s="13">
        <f>+L89+L91+L93+L95</f>
        <v>4588141.9000000004</v>
      </c>
      <c r="M88" s="15">
        <f t="shared" si="7"/>
        <v>101.99754207309057</v>
      </c>
    </row>
    <row r="89" spans="1:13" ht="191.25" customHeight="1">
      <c r="A89" s="11"/>
      <c r="B89" s="14" t="s">
        <v>6</v>
      </c>
      <c r="C89" s="7" t="s">
        <v>87</v>
      </c>
      <c r="D89" s="8" t="s">
        <v>1</v>
      </c>
      <c r="E89" s="9" t="s">
        <v>84</v>
      </c>
      <c r="F89" s="9" t="s">
        <v>85</v>
      </c>
      <c r="G89" s="8">
        <v>230</v>
      </c>
      <c r="H89" s="9" t="s">
        <v>72</v>
      </c>
      <c r="I89" s="8" t="s">
        <v>71</v>
      </c>
      <c r="J89" s="8">
        <v>110</v>
      </c>
      <c r="K89" s="13">
        <f>+K90</f>
        <v>2325065</v>
      </c>
      <c r="L89" s="13">
        <f>+L90</f>
        <v>2370398.02</v>
      </c>
      <c r="M89" s="15">
        <f t="shared" si="7"/>
        <v>101.94975280260982</v>
      </c>
    </row>
    <row r="90" spans="1:13" ht="307.5" customHeight="1">
      <c r="A90" s="11"/>
      <c r="B90" s="14" t="s">
        <v>159</v>
      </c>
      <c r="C90" s="7" t="s">
        <v>87</v>
      </c>
      <c r="D90" s="8" t="s">
        <v>1</v>
      </c>
      <c r="E90" s="9" t="s">
        <v>84</v>
      </c>
      <c r="F90" s="9" t="s">
        <v>85</v>
      </c>
      <c r="G90" s="8">
        <v>231</v>
      </c>
      <c r="H90" s="9" t="s">
        <v>72</v>
      </c>
      <c r="I90" s="8" t="s">
        <v>71</v>
      </c>
      <c r="J90" s="8">
        <v>110</v>
      </c>
      <c r="K90" s="13">
        <v>2325065</v>
      </c>
      <c r="L90" s="13">
        <v>2370398.02</v>
      </c>
      <c r="M90" s="15">
        <f t="shared" si="7"/>
        <v>101.94975280260982</v>
      </c>
    </row>
    <row r="91" spans="1:13" ht="232.5" customHeight="1">
      <c r="A91" s="11"/>
      <c r="B91" s="14" t="s">
        <v>7</v>
      </c>
      <c r="C91" s="7" t="s">
        <v>87</v>
      </c>
      <c r="D91" s="8" t="s">
        <v>1</v>
      </c>
      <c r="E91" s="9" t="s">
        <v>84</v>
      </c>
      <c r="F91" s="9" t="s">
        <v>85</v>
      </c>
      <c r="G91" s="8">
        <v>240</v>
      </c>
      <c r="H91" s="9" t="s">
        <v>72</v>
      </c>
      <c r="I91" s="8" t="s">
        <v>71</v>
      </c>
      <c r="J91" s="8">
        <v>110</v>
      </c>
      <c r="K91" s="13">
        <f>+K92</f>
        <v>10815.23</v>
      </c>
      <c r="L91" s="13">
        <f>+L92</f>
        <v>13695.91</v>
      </c>
      <c r="M91" s="15">
        <f t="shared" si="7"/>
        <v>126.63540211350106</v>
      </c>
    </row>
    <row r="92" spans="1:13" ht="333" customHeight="1">
      <c r="A92" s="11"/>
      <c r="B92" s="14" t="s">
        <v>160</v>
      </c>
      <c r="C92" s="7" t="s">
        <v>87</v>
      </c>
      <c r="D92" s="8" t="s">
        <v>1</v>
      </c>
      <c r="E92" s="9" t="s">
        <v>84</v>
      </c>
      <c r="F92" s="9" t="s">
        <v>85</v>
      </c>
      <c r="G92" s="8">
        <v>241</v>
      </c>
      <c r="H92" s="9" t="s">
        <v>72</v>
      </c>
      <c r="I92" s="8" t="s">
        <v>71</v>
      </c>
      <c r="J92" s="8">
        <v>110</v>
      </c>
      <c r="K92" s="13">
        <v>10815.23</v>
      </c>
      <c r="L92" s="13">
        <v>13695.91</v>
      </c>
      <c r="M92" s="15">
        <f t="shared" si="7"/>
        <v>126.63540211350106</v>
      </c>
    </row>
    <row r="93" spans="1:13" ht="192.75" customHeight="1">
      <c r="A93" s="11"/>
      <c r="B93" s="14" t="s">
        <v>8</v>
      </c>
      <c r="C93" s="7" t="s">
        <v>87</v>
      </c>
      <c r="D93" s="8" t="s">
        <v>1</v>
      </c>
      <c r="E93" s="9" t="s">
        <v>84</v>
      </c>
      <c r="F93" s="9" t="s">
        <v>85</v>
      </c>
      <c r="G93" s="8">
        <v>250</v>
      </c>
      <c r="H93" s="9" t="s">
        <v>72</v>
      </c>
      <c r="I93" s="8" t="s">
        <v>71</v>
      </c>
      <c r="J93" s="8">
        <v>110</v>
      </c>
      <c r="K93" s="13">
        <f>+K94</f>
        <v>2476260.6</v>
      </c>
      <c r="L93" s="13">
        <f>+L94</f>
        <v>2462062.69</v>
      </c>
      <c r="M93" s="15">
        <f t="shared" si="7"/>
        <v>99.426639102524177</v>
      </c>
    </row>
    <row r="94" spans="1:13" ht="311.25" customHeight="1">
      <c r="A94" s="11"/>
      <c r="B94" s="14" t="s">
        <v>161</v>
      </c>
      <c r="C94" s="7" t="s">
        <v>87</v>
      </c>
      <c r="D94" s="8" t="s">
        <v>1</v>
      </c>
      <c r="E94" s="9" t="s">
        <v>84</v>
      </c>
      <c r="F94" s="9" t="s">
        <v>85</v>
      </c>
      <c r="G94" s="8">
        <v>251</v>
      </c>
      <c r="H94" s="9" t="s">
        <v>72</v>
      </c>
      <c r="I94" s="8" t="s">
        <v>71</v>
      </c>
      <c r="J94" s="8">
        <v>110</v>
      </c>
      <c r="K94" s="13">
        <v>2476260.6</v>
      </c>
      <c r="L94" s="13">
        <v>2462062.69</v>
      </c>
      <c r="M94" s="15">
        <f t="shared" si="7"/>
        <v>99.426639102524177</v>
      </c>
    </row>
    <row r="95" spans="1:13" ht="192.75" customHeight="1">
      <c r="A95" s="11"/>
      <c r="B95" s="14" t="s">
        <v>9</v>
      </c>
      <c r="C95" s="7" t="s">
        <v>87</v>
      </c>
      <c r="D95" s="8" t="s">
        <v>1</v>
      </c>
      <c r="E95" s="9" t="s">
        <v>84</v>
      </c>
      <c r="F95" s="9" t="s">
        <v>85</v>
      </c>
      <c r="G95" s="8">
        <v>260</v>
      </c>
      <c r="H95" s="9" t="s">
        <v>72</v>
      </c>
      <c r="I95" s="8" t="s">
        <v>71</v>
      </c>
      <c r="J95" s="8">
        <v>110</v>
      </c>
      <c r="K95" s="13">
        <f>+K96</f>
        <v>-313854.09999999998</v>
      </c>
      <c r="L95" s="13">
        <f>+L96</f>
        <v>-258014.72</v>
      </c>
      <c r="M95" s="15">
        <f t="shared" si="7"/>
        <v>82.20849114285906</v>
      </c>
    </row>
    <row r="96" spans="1:13" ht="303.75" customHeight="1">
      <c r="A96" s="11"/>
      <c r="B96" s="14" t="s">
        <v>162</v>
      </c>
      <c r="C96" s="7" t="s">
        <v>87</v>
      </c>
      <c r="D96" s="8" t="s">
        <v>1</v>
      </c>
      <c r="E96" s="9" t="s">
        <v>84</v>
      </c>
      <c r="F96" s="9" t="s">
        <v>85</v>
      </c>
      <c r="G96" s="8">
        <v>261</v>
      </c>
      <c r="H96" s="9" t="s">
        <v>72</v>
      </c>
      <c r="I96" s="8" t="s">
        <v>71</v>
      </c>
      <c r="J96" s="8">
        <v>110</v>
      </c>
      <c r="K96" s="13">
        <v>-313854.09999999998</v>
      </c>
      <c r="L96" s="13">
        <v>-258014.72</v>
      </c>
      <c r="M96" s="15">
        <f t="shared" si="7"/>
        <v>82.20849114285906</v>
      </c>
    </row>
    <row r="97" spans="1:13" ht="18">
      <c r="A97" s="11"/>
      <c r="B97" s="14" t="s">
        <v>115</v>
      </c>
      <c r="C97" s="7" t="s">
        <v>87</v>
      </c>
      <c r="D97" s="8" t="s">
        <v>1</v>
      </c>
      <c r="E97" s="9" t="s">
        <v>83</v>
      </c>
      <c r="F97" s="8" t="s">
        <v>69</v>
      </c>
      <c r="G97" s="8" t="s">
        <v>70</v>
      </c>
      <c r="H97" s="8" t="s">
        <v>69</v>
      </c>
      <c r="I97" s="8" t="s">
        <v>71</v>
      </c>
      <c r="J97" s="8" t="s">
        <v>70</v>
      </c>
      <c r="K97" s="13">
        <f>+K103+K105+K107+K98</f>
        <v>18255389.09</v>
      </c>
      <c r="L97" s="13">
        <f>+L103+L105+L107+L98</f>
        <v>18255389.09</v>
      </c>
      <c r="M97" s="15">
        <f t="shared" si="7"/>
        <v>100</v>
      </c>
    </row>
    <row r="98" spans="1:13" ht="60.75" customHeight="1">
      <c r="A98" s="11"/>
      <c r="B98" s="14" t="s">
        <v>143</v>
      </c>
      <c r="C98" s="7" t="s">
        <v>87</v>
      </c>
      <c r="D98" s="8" t="s">
        <v>1</v>
      </c>
      <c r="E98" s="9" t="s">
        <v>83</v>
      </c>
      <c r="F98" s="8" t="s">
        <v>72</v>
      </c>
      <c r="G98" s="8" t="s">
        <v>70</v>
      </c>
      <c r="H98" s="8" t="s">
        <v>69</v>
      </c>
      <c r="I98" s="8" t="s">
        <v>71</v>
      </c>
      <c r="J98" s="8">
        <v>110</v>
      </c>
      <c r="K98" s="13">
        <f>+K99+K101</f>
        <v>14391573.190000001</v>
      </c>
      <c r="L98" s="13">
        <f>+L99+L101</f>
        <v>14391573.190000001</v>
      </c>
      <c r="M98" s="15">
        <f t="shared" si="7"/>
        <v>100</v>
      </c>
    </row>
    <row r="99" spans="1:13" ht="78" customHeight="1">
      <c r="A99" s="11"/>
      <c r="B99" s="14" t="s">
        <v>144</v>
      </c>
      <c r="C99" s="7" t="s">
        <v>87</v>
      </c>
      <c r="D99" s="8" t="s">
        <v>1</v>
      </c>
      <c r="E99" s="9" t="s">
        <v>83</v>
      </c>
      <c r="F99" s="8" t="s">
        <v>72</v>
      </c>
      <c r="G99" s="9" t="s">
        <v>73</v>
      </c>
      <c r="H99" s="8" t="s">
        <v>72</v>
      </c>
      <c r="I99" s="8" t="s">
        <v>71</v>
      </c>
      <c r="J99" s="8">
        <v>110</v>
      </c>
      <c r="K99" s="13">
        <f>+K100</f>
        <v>7037219.1600000001</v>
      </c>
      <c r="L99" s="13">
        <f>+L100</f>
        <v>7037219.1600000001</v>
      </c>
      <c r="M99" s="15">
        <f t="shared" si="7"/>
        <v>100</v>
      </c>
    </row>
    <row r="100" spans="1:13" ht="72">
      <c r="A100" s="11"/>
      <c r="B100" s="14" t="s">
        <v>144</v>
      </c>
      <c r="C100" s="7" t="s">
        <v>87</v>
      </c>
      <c r="D100" s="8" t="s">
        <v>1</v>
      </c>
      <c r="E100" s="9" t="s">
        <v>83</v>
      </c>
      <c r="F100" s="8" t="s">
        <v>72</v>
      </c>
      <c r="G100" s="9" t="s">
        <v>147</v>
      </c>
      <c r="H100" s="8" t="s">
        <v>72</v>
      </c>
      <c r="I100" s="8" t="s">
        <v>71</v>
      </c>
      <c r="J100" s="8">
        <v>110</v>
      </c>
      <c r="K100" s="13">
        <v>7037219.1600000001</v>
      </c>
      <c r="L100" s="13">
        <v>7037219.1600000001</v>
      </c>
      <c r="M100" s="15">
        <f t="shared" si="7"/>
        <v>100</v>
      </c>
    </row>
    <row r="101" spans="1:13" ht="108">
      <c r="A101" s="11"/>
      <c r="B101" s="14" t="s">
        <v>145</v>
      </c>
      <c r="C101" s="7" t="s">
        <v>87</v>
      </c>
      <c r="D101" s="8" t="s">
        <v>1</v>
      </c>
      <c r="E101" s="9" t="s">
        <v>83</v>
      </c>
      <c r="F101" s="8" t="s">
        <v>72</v>
      </c>
      <c r="G101" s="9" t="s">
        <v>74</v>
      </c>
      <c r="H101" s="8" t="s">
        <v>72</v>
      </c>
      <c r="I101" s="8" t="s">
        <v>71</v>
      </c>
      <c r="J101" s="8">
        <v>110</v>
      </c>
      <c r="K101" s="13">
        <f>+K102</f>
        <v>7354354.0300000003</v>
      </c>
      <c r="L101" s="13">
        <f>+L102</f>
        <v>7354354.0300000003</v>
      </c>
      <c r="M101" s="15">
        <f t="shared" si="7"/>
        <v>100</v>
      </c>
    </row>
    <row r="102" spans="1:13" ht="180">
      <c r="A102" s="11"/>
      <c r="B102" s="14" t="s">
        <v>146</v>
      </c>
      <c r="C102" s="7" t="s">
        <v>87</v>
      </c>
      <c r="D102" s="8" t="s">
        <v>1</v>
      </c>
      <c r="E102" s="9" t="s">
        <v>83</v>
      </c>
      <c r="F102" s="8" t="s">
        <v>72</v>
      </c>
      <c r="G102" s="9" t="s">
        <v>148</v>
      </c>
      <c r="H102" s="8" t="s">
        <v>72</v>
      </c>
      <c r="I102" s="8" t="s">
        <v>71</v>
      </c>
      <c r="J102" s="8">
        <v>110</v>
      </c>
      <c r="K102" s="13">
        <v>7354354.0300000003</v>
      </c>
      <c r="L102" s="13">
        <v>7354354.0300000003</v>
      </c>
      <c r="M102" s="15">
        <f t="shared" si="7"/>
        <v>100</v>
      </c>
    </row>
    <row r="103" spans="1:13" ht="54">
      <c r="A103" s="11"/>
      <c r="B103" s="14" t="s">
        <v>11</v>
      </c>
      <c r="C103" s="7" t="s">
        <v>87</v>
      </c>
      <c r="D103" s="8" t="s">
        <v>1</v>
      </c>
      <c r="E103" s="9" t="s">
        <v>83</v>
      </c>
      <c r="F103" s="9" t="s">
        <v>85</v>
      </c>
      <c r="G103" s="8" t="s">
        <v>70</v>
      </c>
      <c r="H103" s="9" t="s">
        <v>85</v>
      </c>
      <c r="I103" s="8" t="s">
        <v>71</v>
      </c>
      <c r="J103" s="8">
        <v>110</v>
      </c>
      <c r="K103" s="13">
        <f>+K104</f>
        <v>17243.12</v>
      </c>
      <c r="L103" s="13">
        <f>+L104</f>
        <v>17243.12</v>
      </c>
      <c r="M103" s="15">
        <f t="shared" si="7"/>
        <v>100</v>
      </c>
    </row>
    <row r="104" spans="1:13" ht="54">
      <c r="A104" s="11"/>
      <c r="B104" s="14" t="s">
        <v>11</v>
      </c>
      <c r="C104" s="7" t="s">
        <v>87</v>
      </c>
      <c r="D104" s="8" t="s">
        <v>1</v>
      </c>
      <c r="E104" s="9" t="s">
        <v>83</v>
      </c>
      <c r="F104" s="9" t="s">
        <v>85</v>
      </c>
      <c r="G104" s="9" t="s">
        <v>73</v>
      </c>
      <c r="H104" s="9" t="s">
        <v>85</v>
      </c>
      <c r="I104" s="8" t="s">
        <v>71</v>
      </c>
      <c r="J104" s="8">
        <v>110</v>
      </c>
      <c r="K104" s="13">
        <v>17243.12</v>
      </c>
      <c r="L104" s="13">
        <v>17243.12</v>
      </c>
      <c r="M104" s="15">
        <f t="shared" si="7"/>
        <v>100</v>
      </c>
    </row>
    <row r="105" spans="1:13" ht="36">
      <c r="A105" s="11"/>
      <c r="B105" s="14" t="s">
        <v>12</v>
      </c>
      <c r="C105" s="7" t="s">
        <v>87</v>
      </c>
      <c r="D105" s="8" t="s">
        <v>1</v>
      </c>
      <c r="E105" s="9" t="s">
        <v>83</v>
      </c>
      <c r="F105" s="9" t="s">
        <v>84</v>
      </c>
      <c r="G105" s="8" t="s">
        <v>70</v>
      </c>
      <c r="H105" s="9" t="s">
        <v>72</v>
      </c>
      <c r="I105" s="8" t="s">
        <v>71</v>
      </c>
      <c r="J105" s="8">
        <v>110</v>
      </c>
      <c r="K105" s="13">
        <f>+K106</f>
        <v>1300121.5</v>
      </c>
      <c r="L105" s="13">
        <f>+L106</f>
        <v>1300121.5</v>
      </c>
      <c r="M105" s="15">
        <f t="shared" si="7"/>
        <v>100</v>
      </c>
    </row>
    <row r="106" spans="1:13" ht="36">
      <c r="A106" s="11"/>
      <c r="B106" s="14" t="s">
        <v>12</v>
      </c>
      <c r="C106" s="7" t="s">
        <v>87</v>
      </c>
      <c r="D106" s="8" t="s">
        <v>1</v>
      </c>
      <c r="E106" s="9" t="s">
        <v>83</v>
      </c>
      <c r="F106" s="9" t="s">
        <v>84</v>
      </c>
      <c r="G106" s="9" t="s">
        <v>73</v>
      </c>
      <c r="H106" s="9" t="s">
        <v>72</v>
      </c>
      <c r="I106" s="8" t="s">
        <v>71</v>
      </c>
      <c r="J106" s="8">
        <v>110</v>
      </c>
      <c r="K106" s="13">
        <v>1300121.5</v>
      </c>
      <c r="L106" s="13">
        <v>1300121.5</v>
      </c>
      <c r="M106" s="15">
        <f t="shared" si="7"/>
        <v>100</v>
      </c>
    </row>
    <row r="107" spans="1:13" ht="54">
      <c r="A107" s="11"/>
      <c r="B107" s="14" t="s">
        <v>13</v>
      </c>
      <c r="C107" s="7" t="s">
        <v>87</v>
      </c>
      <c r="D107" s="8" t="s">
        <v>1</v>
      </c>
      <c r="E107" s="9" t="s">
        <v>83</v>
      </c>
      <c r="F107" s="9" t="s">
        <v>88</v>
      </c>
      <c r="G107" s="8" t="s">
        <v>70</v>
      </c>
      <c r="H107" s="9" t="s">
        <v>85</v>
      </c>
      <c r="I107" s="8" t="s">
        <v>71</v>
      </c>
      <c r="J107" s="8">
        <v>110</v>
      </c>
      <c r="K107" s="13">
        <f>+K108</f>
        <v>2546451.2799999998</v>
      </c>
      <c r="L107" s="13">
        <f>+L108</f>
        <v>2546451.2799999998</v>
      </c>
      <c r="M107" s="15">
        <f t="shared" si="7"/>
        <v>100</v>
      </c>
    </row>
    <row r="108" spans="1:13" ht="90">
      <c r="A108" s="11"/>
      <c r="B108" s="14" t="s">
        <v>14</v>
      </c>
      <c r="C108" s="7" t="s">
        <v>87</v>
      </c>
      <c r="D108" s="8" t="s">
        <v>1</v>
      </c>
      <c r="E108" s="9" t="s">
        <v>83</v>
      </c>
      <c r="F108" s="9" t="s">
        <v>88</v>
      </c>
      <c r="G108" s="9" t="s">
        <v>74</v>
      </c>
      <c r="H108" s="9" t="s">
        <v>85</v>
      </c>
      <c r="I108" s="8" t="s">
        <v>71</v>
      </c>
      <c r="J108" s="8">
        <v>110</v>
      </c>
      <c r="K108" s="13">
        <v>2546451.2799999998</v>
      </c>
      <c r="L108" s="13">
        <v>2546451.2799999998</v>
      </c>
      <c r="M108" s="15">
        <f t="shared" si="7"/>
        <v>100</v>
      </c>
    </row>
    <row r="109" spans="1:13" ht="19.5" customHeight="1">
      <c r="A109" s="11"/>
      <c r="B109" s="14" t="s">
        <v>116</v>
      </c>
      <c r="C109" s="7" t="s">
        <v>87</v>
      </c>
      <c r="D109" s="8" t="s">
        <v>1</v>
      </c>
      <c r="E109" s="9" t="s">
        <v>86</v>
      </c>
      <c r="F109" s="8" t="s">
        <v>69</v>
      </c>
      <c r="G109" s="8" t="s">
        <v>70</v>
      </c>
      <c r="H109" s="8" t="s">
        <v>69</v>
      </c>
      <c r="I109" s="8" t="s">
        <v>71</v>
      </c>
      <c r="J109" s="8" t="s">
        <v>70</v>
      </c>
      <c r="K109" s="13">
        <f>+K110</f>
        <v>5816305.9299999997</v>
      </c>
      <c r="L109" s="13">
        <f>+L110</f>
        <v>5816305.9299999997</v>
      </c>
      <c r="M109" s="15">
        <f t="shared" si="7"/>
        <v>100</v>
      </c>
    </row>
    <row r="110" spans="1:13" ht="72">
      <c r="A110" s="11"/>
      <c r="B110" s="14" t="s">
        <v>15</v>
      </c>
      <c r="C110" s="7" t="s">
        <v>87</v>
      </c>
      <c r="D110" s="8" t="s">
        <v>1</v>
      </c>
      <c r="E110" s="9" t="s">
        <v>86</v>
      </c>
      <c r="F110" s="9" t="s">
        <v>84</v>
      </c>
      <c r="G110" s="8" t="s">
        <v>70</v>
      </c>
      <c r="H110" s="9" t="s">
        <v>72</v>
      </c>
      <c r="I110" s="8" t="s">
        <v>71</v>
      </c>
      <c r="J110" s="8">
        <v>110</v>
      </c>
      <c r="K110" s="13">
        <f>+K111</f>
        <v>5816305.9299999997</v>
      </c>
      <c r="L110" s="13">
        <f>+L111</f>
        <v>5816305.9299999997</v>
      </c>
      <c r="M110" s="15">
        <f t="shared" si="7"/>
        <v>100</v>
      </c>
    </row>
    <row r="111" spans="1:13" ht="108">
      <c r="A111" s="11"/>
      <c r="B111" s="14" t="s">
        <v>16</v>
      </c>
      <c r="C111" s="7" t="s">
        <v>87</v>
      </c>
      <c r="D111" s="8" t="s">
        <v>1</v>
      </c>
      <c r="E111" s="9" t="s">
        <v>86</v>
      </c>
      <c r="F111" s="9" t="s">
        <v>84</v>
      </c>
      <c r="G111" s="9" t="s">
        <v>73</v>
      </c>
      <c r="H111" s="9" t="s">
        <v>72</v>
      </c>
      <c r="I111" s="8" t="s">
        <v>71</v>
      </c>
      <c r="J111" s="8">
        <v>110</v>
      </c>
      <c r="K111" s="13">
        <v>5816305.9299999997</v>
      </c>
      <c r="L111" s="13">
        <v>5816305.9299999997</v>
      </c>
      <c r="M111" s="15">
        <f t="shared" si="7"/>
        <v>100</v>
      </c>
    </row>
    <row r="112" spans="1:13" ht="63" customHeight="1">
      <c r="A112" s="16">
        <v>8</v>
      </c>
      <c r="B112" s="29" t="s">
        <v>293</v>
      </c>
      <c r="C112" s="7" t="s">
        <v>275</v>
      </c>
      <c r="D112" s="6"/>
      <c r="E112" s="7"/>
      <c r="F112" s="12"/>
      <c r="G112" s="12"/>
      <c r="H112" s="12"/>
      <c r="I112" s="12"/>
      <c r="J112" s="12"/>
      <c r="K112" s="13">
        <f t="shared" ref="K112:L112" si="8">+K115</f>
        <v>0</v>
      </c>
      <c r="L112" s="13">
        <f t="shared" si="8"/>
        <v>425.32</v>
      </c>
      <c r="M112" s="15"/>
    </row>
    <row r="113" spans="1:13" ht="36">
      <c r="A113" s="16"/>
      <c r="B113" s="20" t="s">
        <v>77</v>
      </c>
      <c r="C113" s="7" t="s">
        <v>275</v>
      </c>
      <c r="D113" s="24" t="s">
        <v>1</v>
      </c>
      <c r="E113" s="24" t="s">
        <v>69</v>
      </c>
      <c r="F113" s="24" t="s">
        <v>69</v>
      </c>
      <c r="G113" s="24" t="s">
        <v>70</v>
      </c>
      <c r="H113" s="24" t="s">
        <v>69</v>
      </c>
      <c r="I113" s="24" t="s">
        <v>71</v>
      </c>
      <c r="J113" s="24" t="s">
        <v>70</v>
      </c>
      <c r="K113" s="19">
        <f t="shared" ref="K113:L114" si="9">+K114</f>
        <v>0</v>
      </c>
      <c r="L113" s="19">
        <f t="shared" si="9"/>
        <v>425.32</v>
      </c>
      <c r="M113" s="27"/>
    </row>
    <row r="114" spans="1:13" ht="36">
      <c r="A114" s="16"/>
      <c r="B114" s="14" t="s">
        <v>112</v>
      </c>
      <c r="C114" s="7" t="s">
        <v>275</v>
      </c>
      <c r="D114" s="8" t="s">
        <v>1</v>
      </c>
      <c r="E114" s="8">
        <v>16</v>
      </c>
      <c r="F114" s="8" t="s">
        <v>69</v>
      </c>
      <c r="G114" s="8" t="s">
        <v>70</v>
      </c>
      <c r="H114" s="8" t="s">
        <v>69</v>
      </c>
      <c r="I114" s="8" t="s">
        <v>71</v>
      </c>
      <c r="J114" s="8" t="s">
        <v>70</v>
      </c>
      <c r="K114" s="13">
        <f t="shared" si="9"/>
        <v>0</v>
      </c>
      <c r="L114" s="13">
        <f t="shared" si="9"/>
        <v>425.32</v>
      </c>
      <c r="M114" s="15"/>
    </row>
    <row r="115" spans="1:13" ht="36">
      <c r="A115" s="11"/>
      <c r="B115" s="14" t="s">
        <v>205</v>
      </c>
      <c r="C115" s="7" t="s">
        <v>275</v>
      </c>
      <c r="D115" s="8" t="s">
        <v>1</v>
      </c>
      <c r="E115" s="8" t="s">
        <v>172</v>
      </c>
      <c r="F115" s="8" t="s">
        <v>108</v>
      </c>
      <c r="G115" s="9" t="s">
        <v>70</v>
      </c>
      <c r="H115" s="9" t="s">
        <v>69</v>
      </c>
      <c r="I115" s="8" t="s">
        <v>71</v>
      </c>
      <c r="J115" s="8" t="s">
        <v>173</v>
      </c>
      <c r="K115" s="13">
        <f>+K116</f>
        <v>0</v>
      </c>
      <c r="L115" s="13">
        <f>+L116</f>
        <v>425.32</v>
      </c>
      <c r="M115" s="15"/>
    </row>
    <row r="116" spans="1:13" ht="162">
      <c r="A116" s="11"/>
      <c r="B116" s="14" t="s">
        <v>206</v>
      </c>
      <c r="C116" s="7" t="s">
        <v>275</v>
      </c>
      <c r="D116" s="8" t="s">
        <v>1</v>
      </c>
      <c r="E116" s="8" t="s">
        <v>172</v>
      </c>
      <c r="F116" s="8" t="s">
        <v>108</v>
      </c>
      <c r="G116" s="9" t="s">
        <v>154</v>
      </c>
      <c r="H116" s="9" t="s">
        <v>69</v>
      </c>
      <c r="I116" s="8" t="s">
        <v>71</v>
      </c>
      <c r="J116" s="8" t="s">
        <v>173</v>
      </c>
      <c r="K116" s="13">
        <f>+K117</f>
        <v>0</v>
      </c>
      <c r="L116" s="13">
        <f>+L117</f>
        <v>425.32</v>
      </c>
      <c r="M116" s="15"/>
    </row>
    <row r="117" spans="1:13" ht="144">
      <c r="A117" s="11"/>
      <c r="B117" s="14" t="s">
        <v>207</v>
      </c>
      <c r="C117" s="7" t="s">
        <v>275</v>
      </c>
      <c r="D117" s="8" t="s">
        <v>1</v>
      </c>
      <c r="E117" s="8" t="s">
        <v>172</v>
      </c>
      <c r="F117" s="8" t="s">
        <v>108</v>
      </c>
      <c r="G117" s="9" t="s">
        <v>183</v>
      </c>
      <c r="H117" s="9" t="s">
        <v>72</v>
      </c>
      <c r="I117" s="8" t="s">
        <v>71</v>
      </c>
      <c r="J117" s="8" t="s">
        <v>173</v>
      </c>
      <c r="K117" s="13"/>
      <c r="L117" s="13">
        <v>425.32</v>
      </c>
      <c r="M117" s="15"/>
    </row>
    <row r="118" spans="1:13" ht="54">
      <c r="A118" s="16">
        <v>9</v>
      </c>
      <c r="B118" s="14" t="s">
        <v>123</v>
      </c>
      <c r="C118" s="7" t="s">
        <v>92</v>
      </c>
      <c r="D118" s="8"/>
      <c r="E118" s="8"/>
      <c r="F118" s="8"/>
      <c r="G118" s="9"/>
      <c r="H118" s="9"/>
      <c r="I118" s="8"/>
      <c r="J118" s="8"/>
      <c r="K118" s="13">
        <f>+K119+K135</f>
        <v>63471674.07</v>
      </c>
      <c r="L118" s="13">
        <f>+L119+L135</f>
        <v>62093115.329999998</v>
      </c>
      <c r="M118" s="15">
        <f t="shared" si="7"/>
        <v>97.828072506044734</v>
      </c>
    </row>
    <row r="119" spans="1:13" ht="36">
      <c r="A119" s="11"/>
      <c r="B119" s="14" t="s">
        <v>77</v>
      </c>
      <c r="C119" s="7" t="s">
        <v>92</v>
      </c>
      <c r="D119" s="8" t="s">
        <v>1</v>
      </c>
      <c r="E119" s="8" t="s">
        <v>69</v>
      </c>
      <c r="F119" s="8" t="s">
        <v>69</v>
      </c>
      <c r="G119" s="8" t="s">
        <v>70</v>
      </c>
      <c r="H119" s="8" t="s">
        <v>69</v>
      </c>
      <c r="I119" s="8" t="s">
        <v>71</v>
      </c>
      <c r="J119" s="8" t="s">
        <v>70</v>
      </c>
      <c r="K119" s="13">
        <f>+K123+K127+K120+K132</f>
        <v>122676.15000000001</v>
      </c>
      <c r="L119" s="13">
        <f>+L123+L127+L120+L132</f>
        <v>122676.15000000001</v>
      </c>
      <c r="M119" s="15">
        <f t="shared" si="7"/>
        <v>100</v>
      </c>
    </row>
    <row r="120" spans="1:13" ht="18">
      <c r="A120" s="11"/>
      <c r="B120" s="14" t="s">
        <v>116</v>
      </c>
      <c r="C120" s="7" t="s">
        <v>92</v>
      </c>
      <c r="D120" s="8" t="s">
        <v>1</v>
      </c>
      <c r="E120" s="8" t="s">
        <v>86</v>
      </c>
      <c r="F120" s="8" t="s">
        <v>69</v>
      </c>
      <c r="G120" s="8" t="s">
        <v>70</v>
      </c>
      <c r="H120" s="8" t="s">
        <v>69</v>
      </c>
      <c r="I120" s="8" t="s">
        <v>71</v>
      </c>
      <c r="J120" s="8" t="s">
        <v>70</v>
      </c>
      <c r="K120" s="13">
        <f>+K121</f>
        <v>30000</v>
      </c>
      <c r="L120" s="13">
        <f>+L121</f>
        <v>30000</v>
      </c>
      <c r="M120" s="15">
        <f t="shared" si="7"/>
        <v>100</v>
      </c>
    </row>
    <row r="121" spans="1:13" ht="98.25" customHeight="1">
      <c r="A121" s="11"/>
      <c r="B121" s="14" t="s">
        <v>227</v>
      </c>
      <c r="C121" s="7" t="s">
        <v>92</v>
      </c>
      <c r="D121" s="8" t="s">
        <v>1</v>
      </c>
      <c r="E121" s="8" t="s">
        <v>86</v>
      </c>
      <c r="F121" s="9" t="s">
        <v>93</v>
      </c>
      <c r="G121" s="8" t="s">
        <v>70</v>
      </c>
      <c r="H121" s="8" t="s">
        <v>72</v>
      </c>
      <c r="I121" s="8" t="s">
        <v>71</v>
      </c>
      <c r="J121" s="8">
        <v>110</v>
      </c>
      <c r="K121" s="13">
        <f>+K122</f>
        <v>30000</v>
      </c>
      <c r="L121" s="13">
        <f>+L122</f>
        <v>30000</v>
      </c>
      <c r="M121" s="15">
        <f t="shared" si="7"/>
        <v>100</v>
      </c>
    </row>
    <row r="122" spans="1:13" ht="54">
      <c r="A122" s="11"/>
      <c r="B122" s="14" t="s">
        <v>228</v>
      </c>
      <c r="C122" s="7" t="s">
        <v>92</v>
      </c>
      <c r="D122" s="8" t="s">
        <v>1</v>
      </c>
      <c r="E122" s="8" t="s">
        <v>86</v>
      </c>
      <c r="F122" s="8" t="s">
        <v>93</v>
      </c>
      <c r="G122" s="8">
        <v>150</v>
      </c>
      <c r="H122" s="8" t="s">
        <v>72</v>
      </c>
      <c r="I122" s="8" t="s">
        <v>71</v>
      </c>
      <c r="J122" s="8">
        <v>110</v>
      </c>
      <c r="K122" s="13">
        <v>30000</v>
      </c>
      <c r="L122" s="13">
        <v>30000</v>
      </c>
      <c r="M122" s="15">
        <f t="shared" si="7"/>
        <v>100</v>
      </c>
    </row>
    <row r="123" spans="1:13" ht="54">
      <c r="A123" s="11"/>
      <c r="B123" s="14" t="s">
        <v>120</v>
      </c>
      <c r="C123" s="7" t="s">
        <v>92</v>
      </c>
      <c r="D123" s="8" t="s">
        <v>1</v>
      </c>
      <c r="E123" s="8">
        <v>13</v>
      </c>
      <c r="F123" s="8" t="s">
        <v>69</v>
      </c>
      <c r="G123" s="8" t="s">
        <v>70</v>
      </c>
      <c r="H123" s="8" t="s">
        <v>69</v>
      </c>
      <c r="I123" s="8" t="s">
        <v>71</v>
      </c>
      <c r="J123" s="8" t="s">
        <v>70</v>
      </c>
      <c r="K123" s="13">
        <f t="shared" ref="K123:L125" si="10">+K124</f>
        <v>1.17</v>
      </c>
      <c r="L123" s="13">
        <f t="shared" si="10"/>
        <v>1.17</v>
      </c>
      <c r="M123" s="15">
        <f t="shared" si="7"/>
        <v>100</v>
      </c>
    </row>
    <row r="124" spans="1:13" ht="36">
      <c r="A124" s="11"/>
      <c r="B124" s="14" t="s">
        <v>31</v>
      </c>
      <c r="C124" s="7" t="s">
        <v>92</v>
      </c>
      <c r="D124" s="8" t="s">
        <v>1</v>
      </c>
      <c r="E124" s="8">
        <v>13</v>
      </c>
      <c r="F124" s="9" t="s">
        <v>85</v>
      </c>
      <c r="G124" s="8" t="s">
        <v>70</v>
      </c>
      <c r="H124" s="8" t="s">
        <v>69</v>
      </c>
      <c r="I124" s="8" t="s">
        <v>71</v>
      </c>
      <c r="J124" s="8">
        <v>130</v>
      </c>
      <c r="K124" s="13">
        <f t="shared" si="10"/>
        <v>1.17</v>
      </c>
      <c r="L124" s="13">
        <f t="shared" si="10"/>
        <v>1.17</v>
      </c>
      <c r="M124" s="15">
        <f t="shared" si="7"/>
        <v>100</v>
      </c>
    </row>
    <row r="125" spans="1:13" ht="36">
      <c r="A125" s="11"/>
      <c r="B125" s="14" t="s">
        <v>32</v>
      </c>
      <c r="C125" s="7" t="s">
        <v>92</v>
      </c>
      <c r="D125" s="8" t="s">
        <v>1</v>
      </c>
      <c r="E125" s="8">
        <v>13</v>
      </c>
      <c r="F125" s="9" t="s">
        <v>85</v>
      </c>
      <c r="G125" s="8">
        <v>990</v>
      </c>
      <c r="H125" s="8" t="s">
        <v>69</v>
      </c>
      <c r="I125" s="8" t="s">
        <v>71</v>
      </c>
      <c r="J125" s="8">
        <v>130</v>
      </c>
      <c r="K125" s="13">
        <f t="shared" si="10"/>
        <v>1.17</v>
      </c>
      <c r="L125" s="13">
        <f t="shared" si="10"/>
        <v>1.17</v>
      </c>
      <c r="M125" s="15">
        <f t="shared" si="7"/>
        <v>100</v>
      </c>
    </row>
    <row r="126" spans="1:13" ht="54">
      <c r="A126" s="11"/>
      <c r="B126" s="14" t="s">
        <v>33</v>
      </c>
      <c r="C126" s="7" t="s">
        <v>92</v>
      </c>
      <c r="D126" s="8" t="s">
        <v>1</v>
      </c>
      <c r="E126" s="8">
        <v>13</v>
      </c>
      <c r="F126" s="9" t="s">
        <v>85</v>
      </c>
      <c r="G126" s="8">
        <v>995</v>
      </c>
      <c r="H126" s="9" t="s">
        <v>83</v>
      </c>
      <c r="I126" s="8" t="s">
        <v>71</v>
      </c>
      <c r="J126" s="8">
        <v>130</v>
      </c>
      <c r="K126" s="13">
        <v>1.17</v>
      </c>
      <c r="L126" s="13">
        <v>1.17</v>
      </c>
      <c r="M126" s="15">
        <f t="shared" si="7"/>
        <v>100</v>
      </c>
    </row>
    <row r="127" spans="1:13" ht="36">
      <c r="A127" s="11"/>
      <c r="B127" s="14" t="s">
        <v>112</v>
      </c>
      <c r="C127" s="7" t="s">
        <v>92</v>
      </c>
      <c r="D127" s="8" t="s">
        <v>1</v>
      </c>
      <c r="E127" s="8">
        <v>16</v>
      </c>
      <c r="F127" s="8" t="s">
        <v>69</v>
      </c>
      <c r="G127" s="8" t="s">
        <v>70</v>
      </c>
      <c r="H127" s="8" t="s">
        <v>69</v>
      </c>
      <c r="I127" s="8" t="s">
        <v>71</v>
      </c>
      <c r="J127" s="8" t="s">
        <v>70</v>
      </c>
      <c r="K127" s="13">
        <f>+K130+K128</f>
        <v>92474.98000000001</v>
      </c>
      <c r="L127" s="13">
        <f>+L130+L128</f>
        <v>92474.98000000001</v>
      </c>
      <c r="M127" s="15">
        <f t="shared" si="7"/>
        <v>100</v>
      </c>
    </row>
    <row r="128" spans="1:13" ht="118.5" customHeight="1">
      <c r="A128" s="11"/>
      <c r="B128" s="14" t="s">
        <v>247</v>
      </c>
      <c r="C128" s="7" t="s">
        <v>92</v>
      </c>
      <c r="D128" s="8" t="s">
        <v>1</v>
      </c>
      <c r="E128" s="8" t="s">
        <v>172</v>
      </c>
      <c r="F128" s="9" t="s">
        <v>85</v>
      </c>
      <c r="G128" s="8" t="s">
        <v>70</v>
      </c>
      <c r="H128" s="9" t="s">
        <v>85</v>
      </c>
      <c r="I128" s="8" t="s">
        <v>71</v>
      </c>
      <c r="J128" s="8" t="s">
        <v>173</v>
      </c>
      <c r="K128" s="13">
        <f>+K129</f>
        <v>49100.98</v>
      </c>
      <c r="L128" s="13">
        <f>+L129</f>
        <v>49100.98</v>
      </c>
      <c r="M128" s="15">
        <f t="shared" si="7"/>
        <v>100</v>
      </c>
    </row>
    <row r="129" spans="1:13" ht="231.75" customHeight="1">
      <c r="A129" s="11"/>
      <c r="B129" s="14" t="s">
        <v>209</v>
      </c>
      <c r="C129" s="7" t="s">
        <v>92</v>
      </c>
      <c r="D129" s="8" t="s">
        <v>1</v>
      </c>
      <c r="E129" s="8" t="s">
        <v>172</v>
      </c>
      <c r="F129" s="9" t="s">
        <v>85</v>
      </c>
      <c r="G129" s="9" t="s">
        <v>74</v>
      </c>
      <c r="H129" s="9" t="s">
        <v>85</v>
      </c>
      <c r="I129" s="8" t="s">
        <v>71</v>
      </c>
      <c r="J129" s="8" t="s">
        <v>173</v>
      </c>
      <c r="K129" s="13">
        <v>49100.98</v>
      </c>
      <c r="L129" s="13">
        <v>49100.98</v>
      </c>
      <c r="M129" s="15">
        <f t="shared" si="7"/>
        <v>100</v>
      </c>
    </row>
    <row r="130" spans="1:13" ht="36">
      <c r="A130" s="11"/>
      <c r="B130" s="14" t="s">
        <v>218</v>
      </c>
      <c r="C130" s="7" t="s">
        <v>92</v>
      </c>
      <c r="D130" s="8" t="s">
        <v>1</v>
      </c>
      <c r="E130" s="8" t="s">
        <v>172</v>
      </c>
      <c r="F130" s="8">
        <v>11</v>
      </c>
      <c r="G130" s="8" t="s">
        <v>70</v>
      </c>
      <c r="H130" s="9" t="s">
        <v>72</v>
      </c>
      <c r="I130" s="8" t="s">
        <v>71</v>
      </c>
      <c r="J130" s="8" t="s">
        <v>173</v>
      </c>
      <c r="K130" s="13">
        <f>+K131</f>
        <v>43374</v>
      </c>
      <c r="L130" s="13">
        <f>+L131</f>
        <v>43374</v>
      </c>
      <c r="M130" s="15">
        <f t="shared" si="7"/>
        <v>100</v>
      </c>
    </row>
    <row r="131" spans="1:13" ht="270">
      <c r="A131" s="11"/>
      <c r="B131" s="14" t="s">
        <v>219</v>
      </c>
      <c r="C131" s="7" t="s">
        <v>92</v>
      </c>
      <c r="D131" s="8" t="s">
        <v>1</v>
      </c>
      <c r="E131" s="8" t="s">
        <v>172</v>
      </c>
      <c r="F131" s="8">
        <v>11</v>
      </c>
      <c r="G131" s="8" t="s">
        <v>82</v>
      </c>
      <c r="H131" s="9" t="s">
        <v>72</v>
      </c>
      <c r="I131" s="8" t="s">
        <v>71</v>
      </c>
      <c r="J131" s="8" t="s">
        <v>173</v>
      </c>
      <c r="K131" s="13">
        <v>43374</v>
      </c>
      <c r="L131" s="13">
        <v>43374</v>
      </c>
      <c r="M131" s="15">
        <f t="shared" si="7"/>
        <v>100</v>
      </c>
    </row>
    <row r="132" spans="1:13" ht="18">
      <c r="A132" s="11"/>
      <c r="B132" s="14" t="s">
        <v>259</v>
      </c>
      <c r="C132" s="7" t="s">
        <v>92</v>
      </c>
      <c r="D132" s="8" t="s">
        <v>1</v>
      </c>
      <c r="E132" s="8" t="s">
        <v>257</v>
      </c>
      <c r="F132" s="9" t="s">
        <v>69</v>
      </c>
      <c r="G132" s="9" t="s">
        <v>70</v>
      </c>
      <c r="H132" s="9" t="s">
        <v>69</v>
      </c>
      <c r="I132" s="8" t="s">
        <v>71</v>
      </c>
      <c r="J132" s="8" t="s">
        <v>70</v>
      </c>
      <c r="K132" s="13">
        <f>+K133</f>
        <v>200</v>
      </c>
      <c r="L132" s="13">
        <f>+L133</f>
        <v>200</v>
      </c>
      <c r="M132" s="15">
        <f t="shared" si="7"/>
        <v>100</v>
      </c>
    </row>
    <row r="133" spans="1:13" ht="18">
      <c r="A133" s="11"/>
      <c r="B133" s="14" t="s">
        <v>259</v>
      </c>
      <c r="C133" s="7" t="s">
        <v>92</v>
      </c>
      <c r="D133" s="8" t="s">
        <v>1</v>
      </c>
      <c r="E133" s="8" t="s">
        <v>257</v>
      </c>
      <c r="F133" s="9" t="s">
        <v>83</v>
      </c>
      <c r="G133" s="9" t="s">
        <v>70</v>
      </c>
      <c r="H133" s="9" t="s">
        <v>69</v>
      </c>
      <c r="I133" s="8" t="s">
        <v>71</v>
      </c>
      <c r="J133" s="8" t="s">
        <v>258</v>
      </c>
      <c r="K133" s="13">
        <f>+K134</f>
        <v>200</v>
      </c>
      <c r="L133" s="13">
        <f>+L134</f>
        <v>200</v>
      </c>
      <c r="M133" s="15">
        <f t="shared" si="7"/>
        <v>100</v>
      </c>
    </row>
    <row r="134" spans="1:13" ht="54">
      <c r="A134" s="11"/>
      <c r="B134" s="14" t="s">
        <v>260</v>
      </c>
      <c r="C134" s="7" t="s">
        <v>92</v>
      </c>
      <c r="D134" s="8" t="s">
        <v>1</v>
      </c>
      <c r="E134" s="8" t="s">
        <v>257</v>
      </c>
      <c r="F134" s="9" t="s">
        <v>83</v>
      </c>
      <c r="G134" s="9" t="s">
        <v>82</v>
      </c>
      <c r="H134" s="9" t="s">
        <v>83</v>
      </c>
      <c r="I134" s="8" t="s">
        <v>71</v>
      </c>
      <c r="J134" s="8" t="s">
        <v>258</v>
      </c>
      <c r="K134" s="13">
        <v>200</v>
      </c>
      <c r="L134" s="13">
        <v>200</v>
      </c>
      <c r="M134" s="15">
        <f t="shared" si="7"/>
        <v>100</v>
      </c>
    </row>
    <row r="135" spans="1:13" ht="18">
      <c r="A135" s="11"/>
      <c r="B135" s="14" t="s">
        <v>117</v>
      </c>
      <c r="C135" s="7" t="s">
        <v>92</v>
      </c>
      <c r="D135" s="8" t="s">
        <v>80</v>
      </c>
      <c r="E135" s="8" t="s">
        <v>69</v>
      </c>
      <c r="F135" s="8" t="s">
        <v>69</v>
      </c>
      <c r="G135" s="8" t="s">
        <v>70</v>
      </c>
      <c r="H135" s="8" t="s">
        <v>69</v>
      </c>
      <c r="I135" s="8" t="s">
        <v>71</v>
      </c>
      <c r="J135" s="8" t="s">
        <v>70</v>
      </c>
      <c r="K135" s="13">
        <f>+K136+K150</f>
        <v>63348997.920000002</v>
      </c>
      <c r="L135" s="13">
        <f>+L136+L150</f>
        <v>61970439.18</v>
      </c>
      <c r="M135" s="15">
        <f t="shared" si="7"/>
        <v>97.823866540492233</v>
      </c>
    </row>
    <row r="136" spans="1:13" ht="54">
      <c r="A136" s="11"/>
      <c r="B136" s="14" t="s">
        <v>118</v>
      </c>
      <c r="C136" s="7" t="s">
        <v>92</v>
      </c>
      <c r="D136" s="8" t="s">
        <v>80</v>
      </c>
      <c r="E136" s="9" t="s">
        <v>85</v>
      </c>
      <c r="F136" s="8" t="s">
        <v>69</v>
      </c>
      <c r="G136" s="8" t="s">
        <v>70</v>
      </c>
      <c r="H136" s="8" t="s">
        <v>69</v>
      </c>
      <c r="I136" s="8" t="s">
        <v>71</v>
      </c>
      <c r="J136" s="8" t="s">
        <v>70</v>
      </c>
      <c r="K136" s="13">
        <f>+K137+K142+K147</f>
        <v>62450761.920000002</v>
      </c>
      <c r="L136" s="13">
        <f>+L137+L142+L147</f>
        <v>61072203.18</v>
      </c>
      <c r="M136" s="15">
        <f t="shared" si="7"/>
        <v>97.792566979781697</v>
      </c>
    </row>
    <row r="137" spans="1:13" ht="54">
      <c r="A137" s="11"/>
      <c r="B137" s="14" t="s">
        <v>17</v>
      </c>
      <c r="C137" s="7" t="s">
        <v>92</v>
      </c>
      <c r="D137" s="8" t="s">
        <v>80</v>
      </c>
      <c r="E137" s="9" t="s">
        <v>85</v>
      </c>
      <c r="F137" s="9" t="s">
        <v>127</v>
      </c>
      <c r="G137" s="8" t="s">
        <v>70</v>
      </c>
      <c r="H137" s="8" t="s">
        <v>69</v>
      </c>
      <c r="I137" s="8" t="s">
        <v>71</v>
      </c>
      <c r="J137" s="8">
        <v>150</v>
      </c>
      <c r="K137" s="13">
        <f>+K140+K138</f>
        <v>57811893.100000001</v>
      </c>
      <c r="L137" s="13">
        <f>+L140+L138</f>
        <v>57231055.18</v>
      </c>
      <c r="M137" s="15">
        <f t="shared" si="7"/>
        <v>98.995296834519337</v>
      </c>
    </row>
    <row r="138" spans="1:13" ht="72">
      <c r="A138" s="11"/>
      <c r="B138" s="14" t="s">
        <v>149</v>
      </c>
      <c r="C138" s="7" t="s">
        <v>92</v>
      </c>
      <c r="D138" s="8" t="s">
        <v>80</v>
      </c>
      <c r="E138" s="9" t="s">
        <v>85</v>
      </c>
      <c r="F138" s="9" t="s">
        <v>135</v>
      </c>
      <c r="G138" s="9" t="s">
        <v>151</v>
      </c>
      <c r="H138" s="8" t="s">
        <v>69</v>
      </c>
      <c r="I138" s="8" t="s">
        <v>71</v>
      </c>
      <c r="J138" s="8">
        <v>150</v>
      </c>
      <c r="K138" s="13">
        <f>+K139</f>
        <v>4973119.58</v>
      </c>
      <c r="L138" s="13">
        <f>+L139</f>
        <v>4973119.58</v>
      </c>
      <c r="M138" s="15">
        <f t="shared" si="7"/>
        <v>100</v>
      </c>
    </row>
    <row r="139" spans="1:13" ht="90">
      <c r="A139" s="11"/>
      <c r="B139" s="14" t="s">
        <v>150</v>
      </c>
      <c r="C139" s="7" t="s">
        <v>92</v>
      </c>
      <c r="D139" s="8" t="s">
        <v>80</v>
      </c>
      <c r="E139" s="9" t="s">
        <v>85</v>
      </c>
      <c r="F139" s="9" t="s">
        <v>135</v>
      </c>
      <c r="G139" s="9" t="s">
        <v>151</v>
      </c>
      <c r="H139" s="9" t="s">
        <v>83</v>
      </c>
      <c r="I139" s="8" t="s">
        <v>71</v>
      </c>
      <c r="J139" s="8">
        <v>150</v>
      </c>
      <c r="K139" s="13">
        <v>4973119.58</v>
      </c>
      <c r="L139" s="13">
        <v>4973119.58</v>
      </c>
      <c r="M139" s="15">
        <f t="shared" si="7"/>
        <v>100</v>
      </c>
    </row>
    <row r="140" spans="1:13" ht="18">
      <c r="A140" s="11"/>
      <c r="B140" s="14" t="s">
        <v>18</v>
      </c>
      <c r="C140" s="7" t="s">
        <v>92</v>
      </c>
      <c r="D140" s="8" t="s">
        <v>80</v>
      </c>
      <c r="E140" s="9" t="s">
        <v>85</v>
      </c>
      <c r="F140" s="9" t="s">
        <v>128</v>
      </c>
      <c r="G140" s="9" t="s">
        <v>95</v>
      </c>
      <c r="H140" s="8" t="s">
        <v>69</v>
      </c>
      <c r="I140" s="8" t="s">
        <v>71</v>
      </c>
      <c r="J140" s="8">
        <v>150</v>
      </c>
      <c r="K140" s="13">
        <f>+K141</f>
        <v>52838773.520000003</v>
      </c>
      <c r="L140" s="13">
        <f>+L141</f>
        <v>52257935.600000001</v>
      </c>
      <c r="M140" s="15">
        <f t="shared" ref="M140:M206" si="11">+L140/K140*100</f>
        <v>98.90073542342887</v>
      </c>
    </row>
    <row r="141" spans="1:13" ht="36">
      <c r="A141" s="11"/>
      <c r="B141" s="14" t="s">
        <v>19</v>
      </c>
      <c r="C141" s="7" t="s">
        <v>92</v>
      </c>
      <c r="D141" s="8" t="s">
        <v>80</v>
      </c>
      <c r="E141" s="9" t="s">
        <v>85</v>
      </c>
      <c r="F141" s="9" t="s">
        <v>128</v>
      </c>
      <c r="G141" s="9" t="s">
        <v>95</v>
      </c>
      <c r="H141" s="9" t="s">
        <v>83</v>
      </c>
      <c r="I141" s="8" t="s">
        <v>71</v>
      </c>
      <c r="J141" s="8">
        <v>150</v>
      </c>
      <c r="K141" s="13">
        <v>52838773.520000003</v>
      </c>
      <c r="L141" s="13">
        <v>52257935.600000001</v>
      </c>
      <c r="M141" s="15">
        <f t="shared" si="11"/>
        <v>98.90073542342887</v>
      </c>
    </row>
    <row r="142" spans="1:13" ht="54">
      <c r="A142" s="11"/>
      <c r="B142" s="14" t="s">
        <v>20</v>
      </c>
      <c r="C142" s="7" t="s">
        <v>92</v>
      </c>
      <c r="D142" s="8" t="s">
        <v>80</v>
      </c>
      <c r="E142" s="9" t="s">
        <v>85</v>
      </c>
      <c r="F142" s="9" t="s">
        <v>91</v>
      </c>
      <c r="G142" s="8" t="s">
        <v>70</v>
      </c>
      <c r="H142" s="8" t="s">
        <v>69</v>
      </c>
      <c r="I142" s="8" t="s">
        <v>71</v>
      </c>
      <c r="J142" s="8">
        <v>150</v>
      </c>
      <c r="K142" s="13">
        <f>+K143+K145</f>
        <v>1885868.82</v>
      </c>
      <c r="L142" s="13">
        <f>+L143+L145</f>
        <v>1191148</v>
      </c>
      <c r="M142" s="15">
        <f t="shared" si="11"/>
        <v>63.161763287437992</v>
      </c>
    </row>
    <row r="143" spans="1:13" ht="77.25" customHeight="1">
      <c r="A143" s="11"/>
      <c r="B143" s="14" t="s">
        <v>21</v>
      </c>
      <c r="C143" s="7" t="s">
        <v>92</v>
      </c>
      <c r="D143" s="8" t="s">
        <v>80</v>
      </c>
      <c r="E143" s="9" t="s">
        <v>85</v>
      </c>
      <c r="F143" s="9" t="s">
        <v>91</v>
      </c>
      <c r="G143" s="9" t="s">
        <v>96</v>
      </c>
      <c r="H143" s="8" t="s">
        <v>69</v>
      </c>
      <c r="I143" s="8" t="s">
        <v>71</v>
      </c>
      <c r="J143" s="8">
        <v>150</v>
      </c>
      <c r="K143" s="13">
        <f>+K144</f>
        <v>1885516</v>
      </c>
      <c r="L143" s="13">
        <f>+L144</f>
        <v>1191148</v>
      </c>
      <c r="M143" s="15">
        <f t="shared" si="11"/>
        <v>63.173582191824416</v>
      </c>
    </row>
    <row r="144" spans="1:13" ht="90">
      <c r="A144" s="11"/>
      <c r="B144" s="14" t="s">
        <v>22</v>
      </c>
      <c r="C144" s="7" t="s">
        <v>92</v>
      </c>
      <c r="D144" s="8" t="s">
        <v>80</v>
      </c>
      <c r="E144" s="9" t="s">
        <v>85</v>
      </c>
      <c r="F144" s="9" t="s">
        <v>91</v>
      </c>
      <c r="G144" s="9" t="s">
        <v>96</v>
      </c>
      <c r="H144" s="9" t="s">
        <v>83</v>
      </c>
      <c r="I144" s="8" t="s">
        <v>71</v>
      </c>
      <c r="J144" s="8">
        <v>150</v>
      </c>
      <c r="K144" s="13">
        <v>1885516</v>
      </c>
      <c r="L144" s="13">
        <v>1191148</v>
      </c>
      <c r="M144" s="15">
        <f t="shared" si="11"/>
        <v>63.173582191824416</v>
      </c>
    </row>
    <row r="145" spans="1:13" ht="144">
      <c r="A145" s="11"/>
      <c r="B145" s="14" t="s">
        <v>152</v>
      </c>
      <c r="C145" s="7" t="s">
        <v>92</v>
      </c>
      <c r="D145" s="8" t="s">
        <v>80</v>
      </c>
      <c r="E145" s="9" t="s">
        <v>85</v>
      </c>
      <c r="F145" s="9" t="s">
        <v>138</v>
      </c>
      <c r="G145" s="9" t="s">
        <v>154</v>
      </c>
      <c r="H145" s="9" t="s">
        <v>69</v>
      </c>
      <c r="I145" s="8" t="s">
        <v>71</v>
      </c>
      <c r="J145" s="8">
        <v>150</v>
      </c>
      <c r="K145" s="13">
        <f>+K146</f>
        <v>352.82</v>
      </c>
      <c r="L145" s="13">
        <f>+L146</f>
        <v>0</v>
      </c>
      <c r="M145" s="15">
        <f t="shared" si="11"/>
        <v>0</v>
      </c>
    </row>
    <row r="146" spans="1:13" ht="162">
      <c r="A146" s="11"/>
      <c r="B146" s="14" t="s">
        <v>153</v>
      </c>
      <c r="C146" s="7" t="s">
        <v>92</v>
      </c>
      <c r="D146" s="8" t="s">
        <v>80</v>
      </c>
      <c r="E146" s="9" t="s">
        <v>85</v>
      </c>
      <c r="F146" s="9" t="s">
        <v>138</v>
      </c>
      <c r="G146" s="9" t="s">
        <v>154</v>
      </c>
      <c r="H146" s="9" t="s">
        <v>83</v>
      </c>
      <c r="I146" s="8" t="s">
        <v>71</v>
      </c>
      <c r="J146" s="8">
        <v>150</v>
      </c>
      <c r="K146" s="13">
        <v>352.82</v>
      </c>
      <c r="L146" s="13">
        <v>0</v>
      </c>
      <c r="M146" s="15">
        <f t="shared" si="11"/>
        <v>0</v>
      </c>
    </row>
    <row r="147" spans="1:13" ht="36">
      <c r="A147" s="11"/>
      <c r="B147" s="14" t="s">
        <v>23</v>
      </c>
      <c r="C147" s="7" t="s">
        <v>92</v>
      </c>
      <c r="D147" s="8" t="s">
        <v>80</v>
      </c>
      <c r="E147" s="9" t="s">
        <v>85</v>
      </c>
      <c r="F147" s="9" t="s">
        <v>129</v>
      </c>
      <c r="G147" s="8" t="s">
        <v>70</v>
      </c>
      <c r="H147" s="8" t="s">
        <v>69</v>
      </c>
      <c r="I147" s="8" t="s">
        <v>71</v>
      </c>
      <c r="J147" s="8">
        <v>150</v>
      </c>
      <c r="K147" s="13">
        <f>+K148</f>
        <v>2753000</v>
      </c>
      <c r="L147" s="13">
        <f>+L148</f>
        <v>2650000</v>
      </c>
      <c r="M147" s="15">
        <f t="shared" si="11"/>
        <v>96.258626952415554</v>
      </c>
    </row>
    <row r="148" spans="1:13" ht="54">
      <c r="A148" s="11"/>
      <c r="B148" s="14" t="s">
        <v>24</v>
      </c>
      <c r="C148" s="7" t="s">
        <v>92</v>
      </c>
      <c r="D148" s="8" t="s">
        <v>80</v>
      </c>
      <c r="E148" s="9" t="s">
        <v>85</v>
      </c>
      <c r="F148" s="9" t="s">
        <v>130</v>
      </c>
      <c r="G148" s="9">
        <v>999</v>
      </c>
      <c r="H148" s="8" t="s">
        <v>69</v>
      </c>
      <c r="I148" s="8" t="s">
        <v>71</v>
      </c>
      <c r="J148" s="8">
        <v>150</v>
      </c>
      <c r="K148" s="13">
        <f>+K149</f>
        <v>2753000</v>
      </c>
      <c r="L148" s="13">
        <f>+L149</f>
        <v>2650000</v>
      </c>
      <c r="M148" s="15">
        <f t="shared" si="11"/>
        <v>96.258626952415554</v>
      </c>
    </row>
    <row r="149" spans="1:13" ht="72">
      <c r="A149" s="11"/>
      <c r="B149" s="14" t="s">
        <v>25</v>
      </c>
      <c r="C149" s="7" t="s">
        <v>92</v>
      </c>
      <c r="D149" s="8" t="s">
        <v>80</v>
      </c>
      <c r="E149" s="9" t="s">
        <v>85</v>
      </c>
      <c r="F149" s="9" t="s">
        <v>130</v>
      </c>
      <c r="G149" s="9">
        <v>999</v>
      </c>
      <c r="H149" s="9" t="s">
        <v>83</v>
      </c>
      <c r="I149" s="8" t="s">
        <v>71</v>
      </c>
      <c r="J149" s="8">
        <v>150</v>
      </c>
      <c r="K149" s="13">
        <v>2753000</v>
      </c>
      <c r="L149" s="13">
        <v>2650000</v>
      </c>
      <c r="M149" s="15">
        <f t="shared" si="11"/>
        <v>96.258626952415554</v>
      </c>
    </row>
    <row r="150" spans="1:13" ht="36">
      <c r="A150" s="11"/>
      <c r="B150" s="20" t="s">
        <v>294</v>
      </c>
      <c r="C150" s="22" t="s">
        <v>92</v>
      </c>
      <c r="D150" s="24" t="s">
        <v>80</v>
      </c>
      <c r="E150" s="32" t="s">
        <v>88</v>
      </c>
      <c r="F150" s="25" t="s">
        <v>69</v>
      </c>
      <c r="G150" s="24" t="s">
        <v>70</v>
      </c>
      <c r="H150" s="24" t="s">
        <v>69</v>
      </c>
      <c r="I150" s="24" t="s">
        <v>71</v>
      </c>
      <c r="J150" s="24" t="s">
        <v>70</v>
      </c>
      <c r="K150" s="13">
        <f>+K151</f>
        <v>898236</v>
      </c>
      <c r="L150" s="13">
        <f>+L151</f>
        <v>898236</v>
      </c>
      <c r="M150" s="15">
        <f t="shared" si="11"/>
        <v>100</v>
      </c>
    </row>
    <row r="151" spans="1:13" ht="72">
      <c r="A151" s="11"/>
      <c r="B151" s="20" t="s">
        <v>295</v>
      </c>
      <c r="C151" s="22" t="s">
        <v>92</v>
      </c>
      <c r="D151" s="24" t="s">
        <v>80</v>
      </c>
      <c r="E151" s="32" t="s">
        <v>88</v>
      </c>
      <c r="F151" s="25" t="s">
        <v>83</v>
      </c>
      <c r="G151" s="24" t="s">
        <v>70</v>
      </c>
      <c r="H151" s="24" t="s">
        <v>83</v>
      </c>
      <c r="I151" s="24" t="s">
        <v>71</v>
      </c>
      <c r="J151" s="24">
        <v>150</v>
      </c>
      <c r="K151" s="13">
        <f>+K152</f>
        <v>898236</v>
      </c>
      <c r="L151" s="13">
        <f>+L152</f>
        <v>898236</v>
      </c>
      <c r="M151" s="15">
        <f t="shared" si="11"/>
        <v>100</v>
      </c>
    </row>
    <row r="152" spans="1:13" ht="105" customHeight="1">
      <c r="A152" s="11"/>
      <c r="B152" s="14" t="s">
        <v>296</v>
      </c>
      <c r="C152" s="30" t="s">
        <v>92</v>
      </c>
      <c r="D152" s="17" t="s">
        <v>80</v>
      </c>
      <c r="E152" s="31" t="s">
        <v>88</v>
      </c>
      <c r="F152" s="17" t="s">
        <v>83</v>
      </c>
      <c r="G152" s="17" t="s">
        <v>73</v>
      </c>
      <c r="H152" s="17" t="s">
        <v>83</v>
      </c>
      <c r="I152" s="17" t="s">
        <v>71</v>
      </c>
      <c r="J152" s="17">
        <v>150</v>
      </c>
      <c r="K152" s="13">
        <v>898236</v>
      </c>
      <c r="L152" s="13">
        <v>898236</v>
      </c>
      <c r="M152" s="15">
        <f t="shared" si="11"/>
        <v>100</v>
      </c>
    </row>
    <row r="153" spans="1:13" ht="81.75" customHeight="1">
      <c r="A153" s="16">
        <v>10</v>
      </c>
      <c r="B153" s="14" t="s">
        <v>169</v>
      </c>
      <c r="C153" s="7" t="s">
        <v>99</v>
      </c>
      <c r="D153" s="8"/>
      <c r="E153" s="9"/>
      <c r="F153" s="9"/>
      <c r="G153" s="8"/>
      <c r="H153" s="9"/>
      <c r="I153" s="8"/>
      <c r="J153" s="8"/>
      <c r="K153" s="13">
        <f>+K154+K165</f>
        <v>38996587.880000003</v>
      </c>
      <c r="L153" s="13">
        <f>+L154+L165</f>
        <v>38989906.82</v>
      </c>
      <c r="M153" s="15">
        <f t="shared" si="11"/>
        <v>99.982867578003081</v>
      </c>
    </row>
    <row r="154" spans="1:13" ht="36">
      <c r="A154" s="11"/>
      <c r="B154" s="14" t="s">
        <v>77</v>
      </c>
      <c r="C154" s="7" t="s">
        <v>99</v>
      </c>
      <c r="D154" s="8" t="s">
        <v>1</v>
      </c>
      <c r="E154" s="8" t="s">
        <v>69</v>
      </c>
      <c r="F154" s="8" t="s">
        <v>69</v>
      </c>
      <c r="G154" s="8" t="s">
        <v>70</v>
      </c>
      <c r="H154" s="8" t="s">
        <v>69</v>
      </c>
      <c r="I154" s="8" t="s">
        <v>71</v>
      </c>
      <c r="J154" s="8" t="s">
        <v>70</v>
      </c>
      <c r="K154" s="13">
        <f>+K155+K162</f>
        <v>1676561.2</v>
      </c>
      <c r="L154" s="13">
        <f>+L155+L162</f>
        <v>1676563.19</v>
      </c>
      <c r="M154" s="15">
        <f t="shared" si="11"/>
        <v>100.000118695339</v>
      </c>
    </row>
    <row r="155" spans="1:13" ht="54">
      <c r="A155" s="11"/>
      <c r="B155" s="14" t="s">
        <v>120</v>
      </c>
      <c r="C155" s="7" t="s">
        <v>99</v>
      </c>
      <c r="D155" s="8" t="s">
        <v>1</v>
      </c>
      <c r="E155" s="8">
        <v>13</v>
      </c>
      <c r="F155" s="8" t="s">
        <v>69</v>
      </c>
      <c r="G155" s="8" t="s">
        <v>70</v>
      </c>
      <c r="H155" s="8" t="s">
        <v>69</v>
      </c>
      <c r="I155" s="8" t="s">
        <v>71</v>
      </c>
      <c r="J155" s="8" t="s">
        <v>70</v>
      </c>
      <c r="K155" s="13">
        <f>+K156+K159</f>
        <v>1586561.2</v>
      </c>
      <c r="L155" s="13">
        <f>+L156+L159</f>
        <v>1586563.19</v>
      </c>
      <c r="M155" s="15">
        <f t="shared" si="11"/>
        <v>100.00012542850538</v>
      </c>
    </row>
    <row r="156" spans="1:13" ht="36">
      <c r="A156" s="11"/>
      <c r="B156" s="14" t="s">
        <v>27</v>
      </c>
      <c r="C156" s="7" t="s">
        <v>99</v>
      </c>
      <c r="D156" s="8" t="s">
        <v>1</v>
      </c>
      <c r="E156" s="8">
        <v>13</v>
      </c>
      <c r="F156" s="9" t="s">
        <v>72</v>
      </c>
      <c r="G156" s="8" t="s">
        <v>70</v>
      </c>
      <c r="H156" s="8" t="s">
        <v>69</v>
      </c>
      <c r="I156" s="8" t="s">
        <v>71</v>
      </c>
      <c r="J156" s="8">
        <v>130</v>
      </c>
      <c r="K156" s="13">
        <f t="shared" ref="K156:L157" si="12">+K157</f>
        <v>1586561.2</v>
      </c>
      <c r="L156" s="13">
        <f t="shared" si="12"/>
        <v>1586561.2</v>
      </c>
      <c r="M156" s="15">
        <f t="shared" si="11"/>
        <v>100</v>
      </c>
    </row>
    <row r="157" spans="1:13" ht="36">
      <c r="A157" s="11"/>
      <c r="B157" s="14" t="s">
        <v>28</v>
      </c>
      <c r="C157" s="7" t="s">
        <v>99</v>
      </c>
      <c r="D157" s="8" t="s">
        <v>1</v>
      </c>
      <c r="E157" s="8">
        <v>13</v>
      </c>
      <c r="F157" s="9" t="s">
        <v>72</v>
      </c>
      <c r="G157" s="8">
        <v>990</v>
      </c>
      <c r="H157" s="8" t="s">
        <v>69</v>
      </c>
      <c r="I157" s="8" t="s">
        <v>71</v>
      </c>
      <c r="J157" s="8">
        <v>130</v>
      </c>
      <c r="K157" s="13">
        <f t="shared" si="12"/>
        <v>1586561.2</v>
      </c>
      <c r="L157" s="13">
        <f t="shared" si="12"/>
        <v>1586561.2</v>
      </c>
      <c r="M157" s="15">
        <f t="shared" si="11"/>
        <v>100</v>
      </c>
    </row>
    <row r="158" spans="1:13" ht="72">
      <c r="A158" s="11"/>
      <c r="B158" s="14" t="s">
        <v>29</v>
      </c>
      <c r="C158" s="7" t="s">
        <v>99</v>
      </c>
      <c r="D158" s="8" t="s">
        <v>1</v>
      </c>
      <c r="E158" s="8">
        <v>13</v>
      </c>
      <c r="F158" s="9" t="s">
        <v>72</v>
      </c>
      <c r="G158" s="8">
        <v>995</v>
      </c>
      <c r="H158" s="9" t="s">
        <v>83</v>
      </c>
      <c r="I158" s="8" t="s">
        <v>71</v>
      </c>
      <c r="J158" s="8">
        <v>130</v>
      </c>
      <c r="K158" s="13">
        <v>1586561.2</v>
      </c>
      <c r="L158" s="13">
        <v>1586561.2</v>
      </c>
      <c r="M158" s="15">
        <f t="shared" si="11"/>
        <v>100</v>
      </c>
    </row>
    <row r="159" spans="1:13" ht="36">
      <c r="A159" s="11"/>
      <c r="B159" s="14" t="s">
        <v>31</v>
      </c>
      <c r="C159" s="7" t="s">
        <v>99</v>
      </c>
      <c r="D159" s="8" t="s">
        <v>1</v>
      </c>
      <c r="E159" s="8">
        <v>13</v>
      </c>
      <c r="F159" s="9" t="s">
        <v>85</v>
      </c>
      <c r="G159" s="8" t="s">
        <v>70</v>
      </c>
      <c r="H159" s="8" t="s">
        <v>69</v>
      </c>
      <c r="I159" s="8" t="s">
        <v>71</v>
      </c>
      <c r="J159" s="8">
        <v>130</v>
      </c>
      <c r="K159" s="13">
        <f t="shared" ref="K159:L160" si="13">+K160</f>
        <v>0</v>
      </c>
      <c r="L159" s="13">
        <f t="shared" si="13"/>
        <v>1.99</v>
      </c>
      <c r="M159" s="15"/>
    </row>
    <row r="160" spans="1:13" ht="36">
      <c r="A160" s="11"/>
      <c r="B160" s="14" t="s">
        <v>32</v>
      </c>
      <c r="C160" s="7" t="s">
        <v>99</v>
      </c>
      <c r="D160" s="8" t="s">
        <v>1</v>
      </c>
      <c r="E160" s="8">
        <v>13</v>
      </c>
      <c r="F160" s="9" t="s">
        <v>85</v>
      </c>
      <c r="G160" s="8">
        <v>990</v>
      </c>
      <c r="H160" s="8" t="s">
        <v>69</v>
      </c>
      <c r="I160" s="8" t="s">
        <v>71</v>
      </c>
      <c r="J160" s="8">
        <v>130</v>
      </c>
      <c r="K160" s="13">
        <f t="shared" si="13"/>
        <v>0</v>
      </c>
      <c r="L160" s="13">
        <f t="shared" si="13"/>
        <v>1.99</v>
      </c>
      <c r="M160" s="15"/>
    </row>
    <row r="161" spans="1:13" ht="54">
      <c r="A161" s="11"/>
      <c r="B161" s="14" t="s">
        <v>33</v>
      </c>
      <c r="C161" s="7" t="s">
        <v>99</v>
      </c>
      <c r="D161" s="8" t="s">
        <v>1</v>
      </c>
      <c r="E161" s="8">
        <v>13</v>
      </c>
      <c r="F161" s="9" t="s">
        <v>85</v>
      </c>
      <c r="G161" s="8">
        <v>995</v>
      </c>
      <c r="H161" s="9" t="s">
        <v>83</v>
      </c>
      <c r="I161" s="8" t="s">
        <v>71</v>
      </c>
      <c r="J161" s="8">
        <v>130</v>
      </c>
      <c r="K161" s="13"/>
      <c r="L161" s="13">
        <v>1.99</v>
      </c>
      <c r="M161" s="15"/>
    </row>
    <row r="162" spans="1:13" ht="18">
      <c r="A162" s="11"/>
      <c r="B162" s="20" t="s">
        <v>259</v>
      </c>
      <c r="C162" s="7" t="s">
        <v>99</v>
      </c>
      <c r="D162" s="8" t="s">
        <v>1</v>
      </c>
      <c r="E162" s="8">
        <v>17</v>
      </c>
      <c r="F162" s="25" t="s">
        <v>69</v>
      </c>
      <c r="G162" s="24" t="s">
        <v>70</v>
      </c>
      <c r="H162" s="25" t="s">
        <v>69</v>
      </c>
      <c r="I162" s="24" t="s">
        <v>71</v>
      </c>
      <c r="J162" s="24" t="s">
        <v>70</v>
      </c>
      <c r="K162" s="13">
        <f>+K163</f>
        <v>90000</v>
      </c>
      <c r="L162" s="13">
        <f>+L163</f>
        <v>90000</v>
      </c>
      <c r="M162" s="15">
        <f t="shared" si="11"/>
        <v>100</v>
      </c>
    </row>
    <row r="163" spans="1:13" ht="27" customHeight="1">
      <c r="A163" s="11"/>
      <c r="B163" s="20" t="s">
        <v>297</v>
      </c>
      <c r="C163" s="7" t="s">
        <v>99</v>
      </c>
      <c r="D163" s="8" t="s">
        <v>1</v>
      </c>
      <c r="E163" s="8">
        <v>17</v>
      </c>
      <c r="F163" s="25">
        <v>15</v>
      </c>
      <c r="G163" s="24" t="s">
        <v>70</v>
      </c>
      <c r="H163" s="25" t="s">
        <v>69</v>
      </c>
      <c r="I163" s="24" t="s">
        <v>71</v>
      </c>
      <c r="J163" s="24" t="s">
        <v>94</v>
      </c>
      <c r="K163" s="13">
        <f>+K164</f>
        <v>90000</v>
      </c>
      <c r="L163" s="13">
        <f>+L164</f>
        <v>90000</v>
      </c>
      <c r="M163" s="15">
        <f t="shared" si="11"/>
        <v>100</v>
      </c>
    </row>
    <row r="164" spans="1:13" ht="54">
      <c r="A164" s="11"/>
      <c r="B164" s="14" t="s">
        <v>267</v>
      </c>
      <c r="C164" s="7" t="s">
        <v>99</v>
      </c>
      <c r="D164" s="8" t="s">
        <v>1</v>
      </c>
      <c r="E164" s="8">
        <v>17</v>
      </c>
      <c r="F164" s="25" t="s">
        <v>137</v>
      </c>
      <c r="G164" s="24" t="s">
        <v>75</v>
      </c>
      <c r="H164" s="25" t="s">
        <v>83</v>
      </c>
      <c r="I164" s="24" t="s">
        <v>71</v>
      </c>
      <c r="J164" s="24" t="s">
        <v>94</v>
      </c>
      <c r="K164" s="13">
        <v>90000</v>
      </c>
      <c r="L164" s="13">
        <v>90000</v>
      </c>
      <c r="M164" s="15">
        <f t="shared" si="11"/>
        <v>100</v>
      </c>
    </row>
    <row r="165" spans="1:13" ht="18">
      <c r="A165" s="11"/>
      <c r="B165" s="14" t="s">
        <v>117</v>
      </c>
      <c r="C165" s="7" t="s">
        <v>99</v>
      </c>
      <c r="D165" s="8" t="s">
        <v>80</v>
      </c>
      <c r="E165" s="8" t="s">
        <v>69</v>
      </c>
      <c r="F165" s="8" t="s">
        <v>69</v>
      </c>
      <c r="G165" s="8" t="s">
        <v>70</v>
      </c>
      <c r="H165" s="8" t="s">
        <v>69</v>
      </c>
      <c r="I165" s="8" t="s">
        <v>71</v>
      </c>
      <c r="J165" s="8" t="s">
        <v>70</v>
      </c>
      <c r="K165" s="13">
        <f>+K166+K175+K178</f>
        <v>37320026.68</v>
      </c>
      <c r="L165" s="13">
        <f>+L166+L175+L178</f>
        <v>37313343.630000003</v>
      </c>
      <c r="M165" s="15">
        <f t="shared" si="11"/>
        <v>99.982092590508316</v>
      </c>
    </row>
    <row r="166" spans="1:13" ht="54">
      <c r="A166" s="11"/>
      <c r="B166" s="14" t="s">
        <v>118</v>
      </c>
      <c r="C166" s="7" t="s">
        <v>99</v>
      </c>
      <c r="D166" s="8" t="s">
        <v>80</v>
      </c>
      <c r="E166" s="9" t="s">
        <v>85</v>
      </c>
      <c r="F166" s="8" t="s">
        <v>69</v>
      </c>
      <c r="G166" s="8" t="s">
        <v>70</v>
      </c>
      <c r="H166" s="8" t="s">
        <v>69</v>
      </c>
      <c r="I166" s="8" t="s">
        <v>71</v>
      </c>
      <c r="J166" s="8" t="s">
        <v>70</v>
      </c>
      <c r="K166" s="13">
        <f>+K167+K172</f>
        <v>37314026.68</v>
      </c>
      <c r="L166" s="13">
        <f>+L167+L172</f>
        <v>37314026.68</v>
      </c>
      <c r="M166" s="15">
        <f t="shared" si="11"/>
        <v>100</v>
      </c>
    </row>
    <row r="167" spans="1:13" ht="54">
      <c r="A167" s="11"/>
      <c r="B167" s="14" t="s">
        <v>17</v>
      </c>
      <c r="C167" s="7" t="s">
        <v>99</v>
      </c>
      <c r="D167" s="8" t="s">
        <v>80</v>
      </c>
      <c r="E167" s="9" t="s">
        <v>85</v>
      </c>
      <c r="F167" s="9" t="s">
        <v>127</v>
      </c>
      <c r="G167" s="8" t="s">
        <v>70</v>
      </c>
      <c r="H167" s="8" t="s">
        <v>69</v>
      </c>
      <c r="I167" s="8" t="s">
        <v>71</v>
      </c>
      <c r="J167" s="8">
        <v>150</v>
      </c>
      <c r="K167" s="13">
        <f>+K168+K170</f>
        <v>34653383.060000002</v>
      </c>
      <c r="L167" s="13">
        <f>+L168+L170</f>
        <v>34653383.060000002</v>
      </c>
      <c r="M167" s="15">
        <f t="shared" si="11"/>
        <v>100</v>
      </c>
    </row>
    <row r="168" spans="1:13" ht="36">
      <c r="A168" s="11"/>
      <c r="B168" s="14" t="s">
        <v>133</v>
      </c>
      <c r="C168" s="7" t="s">
        <v>99</v>
      </c>
      <c r="D168" s="8" t="s">
        <v>80</v>
      </c>
      <c r="E168" s="9" t="s">
        <v>85</v>
      </c>
      <c r="F168" s="9" t="s">
        <v>135</v>
      </c>
      <c r="G168" s="9" t="s">
        <v>136</v>
      </c>
      <c r="H168" s="8" t="s">
        <v>69</v>
      </c>
      <c r="I168" s="8" t="s">
        <v>71</v>
      </c>
      <c r="J168" s="8">
        <v>150</v>
      </c>
      <c r="K168" s="13">
        <f>+K169</f>
        <v>158164.06</v>
      </c>
      <c r="L168" s="13">
        <f>+L169</f>
        <v>158164.06</v>
      </c>
      <c r="M168" s="15">
        <f t="shared" si="11"/>
        <v>100</v>
      </c>
    </row>
    <row r="169" spans="1:13" ht="54">
      <c r="A169" s="11"/>
      <c r="B169" s="14" t="s">
        <v>134</v>
      </c>
      <c r="C169" s="7" t="s">
        <v>99</v>
      </c>
      <c r="D169" s="8" t="s">
        <v>80</v>
      </c>
      <c r="E169" s="9" t="s">
        <v>85</v>
      </c>
      <c r="F169" s="9" t="s">
        <v>135</v>
      </c>
      <c r="G169" s="9" t="s">
        <v>136</v>
      </c>
      <c r="H169" s="9" t="s">
        <v>83</v>
      </c>
      <c r="I169" s="8" t="s">
        <v>71</v>
      </c>
      <c r="J169" s="8">
        <v>150</v>
      </c>
      <c r="K169" s="13">
        <v>158164.06</v>
      </c>
      <c r="L169" s="13">
        <v>158164.06</v>
      </c>
      <c r="M169" s="15">
        <f t="shared" si="11"/>
        <v>100</v>
      </c>
    </row>
    <row r="170" spans="1:13" ht="18">
      <c r="A170" s="11"/>
      <c r="B170" s="14" t="s">
        <v>18</v>
      </c>
      <c r="C170" s="7" t="s">
        <v>99</v>
      </c>
      <c r="D170" s="8" t="s">
        <v>80</v>
      </c>
      <c r="E170" s="9" t="s">
        <v>85</v>
      </c>
      <c r="F170" s="9" t="s">
        <v>128</v>
      </c>
      <c r="G170" s="9" t="s">
        <v>95</v>
      </c>
      <c r="H170" s="8" t="s">
        <v>69</v>
      </c>
      <c r="I170" s="8" t="s">
        <v>71</v>
      </c>
      <c r="J170" s="8">
        <v>150</v>
      </c>
      <c r="K170" s="13">
        <f>+K171</f>
        <v>34495219</v>
      </c>
      <c r="L170" s="13">
        <f>+L171</f>
        <v>34495219</v>
      </c>
      <c r="M170" s="15">
        <f t="shared" si="11"/>
        <v>100</v>
      </c>
    </row>
    <row r="171" spans="1:13" ht="36">
      <c r="A171" s="11"/>
      <c r="B171" s="14" t="s">
        <v>19</v>
      </c>
      <c r="C171" s="7" t="s">
        <v>99</v>
      </c>
      <c r="D171" s="8" t="s">
        <v>80</v>
      </c>
      <c r="E171" s="9" t="s">
        <v>85</v>
      </c>
      <c r="F171" s="9" t="s">
        <v>128</v>
      </c>
      <c r="G171" s="9" t="s">
        <v>95</v>
      </c>
      <c r="H171" s="9" t="s">
        <v>83</v>
      </c>
      <c r="I171" s="8" t="s">
        <v>71</v>
      </c>
      <c r="J171" s="8">
        <v>150</v>
      </c>
      <c r="K171" s="13">
        <v>34495219</v>
      </c>
      <c r="L171" s="13">
        <v>34495219</v>
      </c>
      <c r="M171" s="15">
        <f t="shared" si="11"/>
        <v>100</v>
      </c>
    </row>
    <row r="172" spans="1:13" ht="36">
      <c r="A172" s="11"/>
      <c r="B172" s="14" t="s">
        <v>23</v>
      </c>
      <c r="C172" s="7" t="s">
        <v>99</v>
      </c>
      <c r="D172" s="8" t="s">
        <v>80</v>
      </c>
      <c r="E172" s="9" t="s">
        <v>85</v>
      </c>
      <c r="F172" s="9" t="s">
        <v>129</v>
      </c>
      <c r="G172" s="8" t="s">
        <v>70</v>
      </c>
      <c r="H172" s="8" t="s">
        <v>69</v>
      </c>
      <c r="I172" s="8" t="s">
        <v>71</v>
      </c>
      <c r="J172" s="8">
        <v>150</v>
      </c>
      <c r="K172" s="13">
        <f>+K173</f>
        <v>2660643.62</v>
      </c>
      <c r="L172" s="13">
        <f>+L173</f>
        <v>2660643.62</v>
      </c>
      <c r="M172" s="15">
        <f t="shared" ref="M172:M174" si="14">+L172/K172*100</f>
        <v>100</v>
      </c>
    </row>
    <row r="173" spans="1:13" ht="54">
      <c r="A173" s="11"/>
      <c r="B173" s="14" t="s">
        <v>24</v>
      </c>
      <c r="C173" s="7" t="s">
        <v>99</v>
      </c>
      <c r="D173" s="8" t="s">
        <v>80</v>
      </c>
      <c r="E173" s="9" t="s">
        <v>85</v>
      </c>
      <c r="F173" s="9" t="s">
        <v>130</v>
      </c>
      <c r="G173" s="9">
        <v>999</v>
      </c>
      <c r="H173" s="8" t="s">
        <v>69</v>
      </c>
      <c r="I173" s="8" t="s">
        <v>71</v>
      </c>
      <c r="J173" s="8">
        <v>150</v>
      </c>
      <c r="K173" s="13">
        <f>+K174</f>
        <v>2660643.62</v>
      </c>
      <c r="L173" s="13">
        <f>+L174</f>
        <v>2660643.62</v>
      </c>
      <c r="M173" s="15">
        <f t="shared" si="14"/>
        <v>100</v>
      </c>
    </row>
    <row r="174" spans="1:13" ht="72">
      <c r="A174" s="11"/>
      <c r="B174" s="14" t="s">
        <v>25</v>
      </c>
      <c r="C174" s="7" t="s">
        <v>99</v>
      </c>
      <c r="D174" s="8" t="s">
        <v>80</v>
      </c>
      <c r="E174" s="9" t="s">
        <v>85</v>
      </c>
      <c r="F174" s="9" t="s">
        <v>130</v>
      </c>
      <c r="G174" s="9">
        <v>999</v>
      </c>
      <c r="H174" s="9" t="s">
        <v>83</v>
      </c>
      <c r="I174" s="8" t="s">
        <v>71</v>
      </c>
      <c r="J174" s="8">
        <v>150</v>
      </c>
      <c r="K174" s="13">
        <v>2660643.62</v>
      </c>
      <c r="L174" s="13">
        <v>2660643.62</v>
      </c>
      <c r="M174" s="15">
        <f t="shared" si="14"/>
        <v>100</v>
      </c>
    </row>
    <row r="175" spans="1:13" ht="36">
      <c r="A175" s="11"/>
      <c r="B175" s="14" t="s">
        <v>156</v>
      </c>
      <c r="C175" s="7" t="s">
        <v>99</v>
      </c>
      <c r="D175" s="8" t="s">
        <v>80</v>
      </c>
      <c r="E175" s="9" t="s">
        <v>93</v>
      </c>
      <c r="F175" s="9" t="s">
        <v>69</v>
      </c>
      <c r="G175" s="8" t="s">
        <v>70</v>
      </c>
      <c r="H175" s="9" t="s">
        <v>69</v>
      </c>
      <c r="I175" s="8" t="s">
        <v>71</v>
      </c>
      <c r="J175" s="8" t="s">
        <v>70</v>
      </c>
      <c r="K175" s="13">
        <f>+K176</f>
        <v>6000</v>
      </c>
      <c r="L175" s="13">
        <f>+L176</f>
        <v>6000</v>
      </c>
      <c r="M175" s="15">
        <f t="shared" si="11"/>
        <v>100</v>
      </c>
    </row>
    <row r="176" spans="1:13" ht="54">
      <c r="A176" s="11"/>
      <c r="B176" s="14" t="s">
        <v>155</v>
      </c>
      <c r="C176" s="7" t="s">
        <v>99</v>
      </c>
      <c r="D176" s="8" t="s">
        <v>80</v>
      </c>
      <c r="E176" s="9" t="s">
        <v>93</v>
      </c>
      <c r="F176" s="9" t="s">
        <v>83</v>
      </c>
      <c r="G176" s="8" t="s">
        <v>70</v>
      </c>
      <c r="H176" s="9" t="s">
        <v>83</v>
      </c>
      <c r="I176" s="8" t="s">
        <v>71</v>
      </c>
      <c r="J176" s="8">
        <v>150</v>
      </c>
      <c r="K176" s="13">
        <f>+K177</f>
        <v>6000</v>
      </c>
      <c r="L176" s="13">
        <f>+L177</f>
        <v>6000</v>
      </c>
      <c r="M176" s="15">
        <f t="shared" si="11"/>
        <v>100</v>
      </c>
    </row>
    <row r="177" spans="1:13" ht="118.5" customHeight="1">
      <c r="A177" s="11"/>
      <c r="B177" s="14" t="s">
        <v>167</v>
      </c>
      <c r="C177" s="7" t="s">
        <v>99</v>
      </c>
      <c r="D177" s="8" t="s">
        <v>80</v>
      </c>
      <c r="E177" s="9" t="s">
        <v>93</v>
      </c>
      <c r="F177" s="9" t="s">
        <v>83</v>
      </c>
      <c r="G177" s="9" t="s">
        <v>74</v>
      </c>
      <c r="H177" s="9" t="s">
        <v>83</v>
      </c>
      <c r="I177" s="8" t="s">
        <v>71</v>
      </c>
      <c r="J177" s="8">
        <v>150</v>
      </c>
      <c r="K177" s="13">
        <v>6000</v>
      </c>
      <c r="L177" s="13">
        <v>6000</v>
      </c>
      <c r="M177" s="15">
        <f t="shared" si="11"/>
        <v>100</v>
      </c>
    </row>
    <row r="178" spans="1:13" ht="101.25" customHeight="1">
      <c r="A178" s="11"/>
      <c r="B178" s="14" t="s">
        <v>119</v>
      </c>
      <c r="C178" s="7" t="s">
        <v>99</v>
      </c>
      <c r="D178" s="8" t="s">
        <v>80</v>
      </c>
      <c r="E178" s="9" t="s">
        <v>97</v>
      </c>
      <c r="F178" s="9" t="s">
        <v>69</v>
      </c>
      <c r="G178" s="9" t="s">
        <v>70</v>
      </c>
      <c r="H178" s="9" t="s">
        <v>69</v>
      </c>
      <c r="I178" s="8" t="s">
        <v>71</v>
      </c>
      <c r="J178" s="9" t="s">
        <v>70</v>
      </c>
      <c r="K178" s="13">
        <f>+K179</f>
        <v>0</v>
      </c>
      <c r="L178" s="13">
        <f>+L179</f>
        <v>-6683.05</v>
      </c>
      <c r="M178" s="15"/>
    </row>
    <row r="179" spans="1:13" ht="118.5" customHeight="1">
      <c r="A179" s="11"/>
      <c r="B179" s="20" t="s">
        <v>26</v>
      </c>
      <c r="C179" s="22" t="s">
        <v>99</v>
      </c>
      <c r="D179" s="24" t="s">
        <v>80</v>
      </c>
      <c r="E179" s="25" t="s">
        <v>97</v>
      </c>
      <c r="F179" s="25" t="s">
        <v>69</v>
      </c>
      <c r="G179" s="25" t="s">
        <v>70</v>
      </c>
      <c r="H179" s="25" t="s">
        <v>83</v>
      </c>
      <c r="I179" s="24" t="s">
        <v>71</v>
      </c>
      <c r="J179" s="24" t="s">
        <v>94</v>
      </c>
      <c r="K179" s="19">
        <f>+K180</f>
        <v>0</v>
      </c>
      <c r="L179" s="19">
        <f>+L180</f>
        <v>-6683.05</v>
      </c>
      <c r="M179" s="27"/>
    </row>
    <row r="180" spans="1:13" ht="100.5" customHeight="1">
      <c r="A180" s="11"/>
      <c r="B180" s="20" t="s">
        <v>277</v>
      </c>
      <c r="C180" s="22" t="s">
        <v>99</v>
      </c>
      <c r="D180" s="24" t="s">
        <v>80</v>
      </c>
      <c r="E180" s="25" t="s">
        <v>97</v>
      </c>
      <c r="F180" s="25" t="s">
        <v>135</v>
      </c>
      <c r="G180" s="25" t="s">
        <v>276</v>
      </c>
      <c r="H180" s="25" t="s">
        <v>83</v>
      </c>
      <c r="I180" s="24" t="s">
        <v>71</v>
      </c>
      <c r="J180" s="24" t="s">
        <v>94</v>
      </c>
      <c r="K180" s="19">
        <v>0</v>
      </c>
      <c r="L180" s="19">
        <v>-6683.05</v>
      </c>
      <c r="M180" s="27"/>
    </row>
    <row r="181" spans="1:13" ht="78.75" customHeight="1">
      <c r="A181" s="16">
        <v>11</v>
      </c>
      <c r="B181" s="14" t="s">
        <v>124</v>
      </c>
      <c r="C181" s="7" t="s">
        <v>100</v>
      </c>
      <c r="D181" s="8"/>
      <c r="E181" s="9"/>
      <c r="F181" s="9"/>
      <c r="G181" s="9"/>
      <c r="H181" s="9"/>
      <c r="I181" s="8"/>
      <c r="J181" s="8"/>
      <c r="K181" s="13">
        <f>+K182+K186</f>
        <v>626570573.73000002</v>
      </c>
      <c r="L181" s="13">
        <f>+L182+L186</f>
        <v>625090467.29000008</v>
      </c>
      <c r="M181" s="15">
        <f t="shared" si="11"/>
        <v>99.763776579677398</v>
      </c>
    </row>
    <row r="182" spans="1:13" ht="36">
      <c r="A182" s="11"/>
      <c r="B182" s="14" t="s">
        <v>77</v>
      </c>
      <c r="C182" s="7" t="s">
        <v>100</v>
      </c>
      <c r="D182" s="8" t="s">
        <v>1</v>
      </c>
      <c r="E182" s="8" t="s">
        <v>69</v>
      </c>
      <c r="F182" s="8" t="s">
        <v>69</v>
      </c>
      <c r="G182" s="8" t="s">
        <v>70</v>
      </c>
      <c r="H182" s="8" t="s">
        <v>69</v>
      </c>
      <c r="I182" s="8" t="s">
        <v>71</v>
      </c>
      <c r="J182" s="8" t="s">
        <v>70</v>
      </c>
      <c r="K182" s="13">
        <f t="shared" ref="K182:L184" si="15">+K183</f>
        <v>76143.320000000007</v>
      </c>
      <c r="L182" s="13">
        <f t="shared" si="15"/>
        <v>76143.320000000007</v>
      </c>
      <c r="M182" s="15">
        <f t="shared" si="11"/>
        <v>100</v>
      </c>
    </row>
    <row r="183" spans="1:13" ht="36">
      <c r="A183" s="11"/>
      <c r="B183" s="14" t="s">
        <v>31</v>
      </c>
      <c r="C183" s="7" t="s">
        <v>100</v>
      </c>
      <c r="D183" s="8" t="s">
        <v>1</v>
      </c>
      <c r="E183" s="8">
        <v>13</v>
      </c>
      <c r="F183" s="9" t="s">
        <v>85</v>
      </c>
      <c r="G183" s="8" t="s">
        <v>70</v>
      </c>
      <c r="H183" s="8" t="s">
        <v>69</v>
      </c>
      <c r="I183" s="8" t="s">
        <v>71</v>
      </c>
      <c r="J183" s="8">
        <v>130</v>
      </c>
      <c r="K183" s="13">
        <f t="shared" si="15"/>
        <v>76143.320000000007</v>
      </c>
      <c r="L183" s="13">
        <f t="shared" si="15"/>
        <v>76143.320000000007</v>
      </c>
      <c r="M183" s="15">
        <f t="shared" si="11"/>
        <v>100</v>
      </c>
    </row>
    <row r="184" spans="1:13" ht="36">
      <c r="A184" s="11"/>
      <c r="B184" s="14" t="s">
        <v>32</v>
      </c>
      <c r="C184" s="7" t="s">
        <v>100</v>
      </c>
      <c r="D184" s="8" t="s">
        <v>1</v>
      </c>
      <c r="E184" s="8">
        <v>13</v>
      </c>
      <c r="F184" s="9" t="s">
        <v>85</v>
      </c>
      <c r="G184" s="8">
        <v>990</v>
      </c>
      <c r="H184" s="8" t="s">
        <v>69</v>
      </c>
      <c r="I184" s="8" t="s">
        <v>71</v>
      </c>
      <c r="J184" s="8">
        <v>130</v>
      </c>
      <c r="K184" s="13">
        <f t="shared" si="15"/>
        <v>76143.320000000007</v>
      </c>
      <c r="L184" s="13">
        <f t="shared" si="15"/>
        <v>76143.320000000007</v>
      </c>
      <c r="M184" s="15">
        <f t="shared" si="11"/>
        <v>100</v>
      </c>
    </row>
    <row r="185" spans="1:13" ht="54">
      <c r="A185" s="11"/>
      <c r="B185" s="14" t="s">
        <v>33</v>
      </c>
      <c r="C185" s="7" t="s">
        <v>100</v>
      </c>
      <c r="D185" s="8" t="s">
        <v>1</v>
      </c>
      <c r="E185" s="8">
        <v>13</v>
      </c>
      <c r="F185" s="9" t="s">
        <v>85</v>
      </c>
      <c r="G185" s="8">
        <v>995</v>
      </c>
      <c r="H185" s="9" t="s">
        <v>83</v>
      </c>
      <c r="I185" s="8" t="s">
        <v>71</v>
      </c>
      <c r="J185" s="8">
        <v>130</v>
      </c>
      <c r="K185" s="13">
        <v>76143.320000000007</v>
      </c>
      <c r="L185" s="13">
        <v>76143.320000000007</v>
      </c>
      <c r="M185" s="15">
        <f t="shared" si="11"/>
        <v>100</v>
      </c>
    </row>
    <row r="186" spans="1:13" ht="18">
      <c r="A186" s="11"/>
      <c r="B186" s="14" t="s">
        <v>117</v>
      </c>
      <c r="C186" s="7" t="s">
        <v>100</v>
      </c>
      <c r="D186" s="8" t="s">
        <v>80</v>
      </c>
      <c r="E186" s="8" t="s">
        <v>69</v>
      </c>
      <c r="F186" s="8" t="s">
        <v>69</v>
      </c>
      <c r="G186" s="8" t="s">
        <v>70</v>
      </c>
      <c r="H186" s="8" t="s">
        <v>69</v>
      </c>
      <c r="I186" s="8" t="s">
        <v>71</v>
      </c>
      <c r="J186" s="8" t="s">
        <v>70</v>
      </c>
      <c r="K186" s="13">
        <f>+K187+K209</f>
        <v>626494430.40999997</v>
      </c>
      <c r="L186" s="13">
        <f>+L187+L209</f>
        <v>625014323.97000003</v>
      </c>
      <c r="M186" s="15">
        <f t="shared" si="11"/>
        <v>99.763747869389462</v>
      </c>
    </row>
    <row r="187" spans="1:13" ht="54">
      <c r="A187" s="11"/>
      <c r="B187" s="14" t="s">
        <v>118</v>
      </c>
      <c r="C187" s="7" t="s">
        <v>100</v>
      </c>
      <c r="D187" s="8" t="s">
        <v>80</v>
      </c>
      <c r="E187" s="9" t="s">
        <v>85</v>
      </c>
      <c r="F187" s="8" t="s">
        <v>69</v>
      </c>
      <c r="G187" s="8" t="s">
        <v>70</v>
      </c>
      <c r="H187" s="8" t="s">
        <v>69</v>
      </c>
      <c r="I187" s="8" t="s">
        <v>71</v>
      </c>
      <c r="J187" s="8" t="s">
        <v>70</v>
      </c>
      <c r="K187" s="13">
        <f>+K188+K195+K202</f>
        <v>626494430.40999997</v>
      </c>
      <c r="L187" s="13">
        <f>+L188+L195+L202</f>
        <v>625089704.88</v>
      </c>
      <c r="M187" s="15">
        <f t="shared" si="11"/>
        <v>99.775780044990881</v>
      </c>
    </row>
    <row r="188" spans="1:13" ht="54">
      <c r="A188" s="11"/>
      <c r="B188" s="14" t="s">
        <v>17</v>
      </c>
      <c r="C188" s="7" t="s">
        <v>100</v>
      </c>
      <c r="D188" s="8" t="s">
        <v>80</v>
      </c>
      <c r="E188" s="9" t="s">
        <v>85</v>
      </c>
      <c r="F188" s="9" t="s">
        <v>127</v>
      </c>
      <c r="G188" s="8" t="s">
        <v>70</v>
      </c>
      <c r="H188" s="8" t="s">
        <v>69</v>
      </c>
      <c r="I188" s="8" t="s">
        <v>71</v>
      </c>
      <c r="J188" s="8">
        <v>150</v>
      </c>
      <c r="K188" s="13">
        <f>+K193+K189+K191</f>
        <v>106047303.56</v>
      </c>
      <c r="L188" s="13">
        <f>+L193+L189+L191</f>
        <v>105937058.06</v>
      </c>
      <c r="M188" s="15">
        <f t="shared" si="11"/>
        <v>99.89604120397307</v>
      </c>
    </row>
    <row r="189" spans="1:13" ht="176.25" customHeight="1">
      <c r="A189" s="11"/>
      <c r="B189" s="14" t="s">
        <v>234</v>
      </c>
      <c r="C189" s="7" t="s">
        <v>100</v>
      </c>
      <c r="D189" s="8" t="s">
        <v>80</v>
      </c>
      <c r="E189" s="9" t="s">
        <v>85</v>
      </c>
      <c r="F189" s="9" t="s">
        <v>135</v>
      </c>
      <c r="G189" s="9" t="s">
        <v>233</v>
      </c>
      <c r="H189" s="8" t="s">
        <v>69</v>
      </c>
      <c r="I189" s="8" t="s">
        <v>71</v>
      </c>
      <c r="J189" s="8" t="s">
        <v>94</v>
      </c>
      <c r="K189" s="13">
        <f>+K190</f>
        <v>4890880.8600000003</v>
      </c>
      <c r="L189" s="13">
        <f>+L190</f>
        <v>4890880.8600000003</v>
      </c>
      <c r="M189" s="15">
        <f t="shared" si="11"/>
        <v>100</v>
      </c>
    </row>
    <row r="190" spans="1:13" ht="193.5" customHeight="1">
      <c r="A190" s="11"/>
      <c r="B190" s="14" t="s">
        <v>235</v>
      </c>
      <c r="C190" s="7" t="s">
        <v>100</v>
      </c>
      <c r="D190" s="8" t="s">
        <v>80</v>
      </c>
      <c r="E190" s="9" t="s">
        <v>85</v>
      </c>
      <c r="F190" s="9" t="s">
        <v>135</v>
      </c>
      <c r="G190" s="8">
        <v>179</v>
      </c>
      <c r="H190" s="8" t="s">
        <v>83</v>
      </c>
      <c r="I190" s="8" t="s">
        <v>71</v>
      </c>
      <c r="J190" s="8" t="s">
        <v>94</v>
      </c>
      <c r="K190" s="13">
        <v>4890880.8600000003</v>
      </c>
      <c r="L190" s="13">
        <v>4890880.8600000003</v>
      </c>
      <c r="M190" s="15">
        <f t="shared" si="11"/>
        <v>100</v>
      </c>
    </row>
    <row r="191" spans="1:13" ht="156" customHeight="1">
      <c r="A191" s="11"/>
      <c r="B191" s="14" t="s">
        <v>211</v>
      </c>
      <c r="C191" s="7" t="s">
        <v>100</v>
      </c>
      <c r="D191" s="8" t="s">
        <v>80</v>
      </c>
      <c r="E191" s="9" t="s">
        <v>85</v>
      </c>
      <c r="F191" s="9" t="s">
        <v>135</v>
      </c>
      <c r="G191" s="8" t="s">
        <v>210</v>
      </c>
      <c r="H191" s="8" t="s">
        <v>69</v>
      </c>
      <c r="I191" s="8" t="s">
        <v>71</v>
      </c>
      <c r="J191" s="8" t="s">
        <v>94</v>
      </c>
      <c r="K191" s="13">
        <f>+K192</f>
        <v>16530000</v>
      </c>
      <c r="L191" s="13">
        <f>+L192</f>
        <v>16530000</v>
      </c>
      <c r="M191" s="15">
        <f t="shared" si="11"/>
        <v>100</v>
      </c>
    </row>
    <row r="192" spans="1:13" ht="177" customHeight="1">
      <c r="A192" s="11"/>
      <c r="B192" s="14" t="s">
        <v>212</v>
      </c>
      <c r="C192" s="7" t="s">
        <v>100</v>
      </c>
      <c r="D192" s="8" t="s">
        <v>80</v>
      </c>
      <c r="E192" s="9" t="s">
        <v>85</v>
      </c>
      <c r="F192" s="9" t="s">
        <v>135</v>
      </c>
      <c r="G192" s="8" t="s">
        <v>210</v>
      </c>
      <c r="H192" s="8" t="s">
        <v>83</v>
      </c>
      <c r="I192" s="8" t="s">
        <v>71</v>
      </c>
      <c r="J192" s="8" t="s">
        <v>94</v>
      </c>
      <c r="K192" s="13">
        <v>16530000</v>
      </c>
      <c r="L192" s="13">
        <v>16530000</v>
      </c>
      <c r="M192" s="15">
        <f t="shared" si="11"/>
        <v>100</v>
      </c>
    </row>
    <row r="193" spans="1:13" ht="18">
      <c r="A193" s="11"/>
      <c r="B193" s="14" t="s">
        <v>18</v>
      </c>
      <c r="C193" s="7" t="s">
        <v>100</v>
      </c>
      <c r="D193" s="8" t="s">
        <v>80</v>
      </c>
      <c r="E193" s="9" t="s">
        <v>85</v>
      </c>
      <c r="F193" s="9" t="s">
        <v>128</v>
      </c>
      <c r="G193" s="9" t="s">
        <v>95</v>
      </c>
      <c r="H193" s="8" t="s">
        <v>69</v>
      </c>
      <c r="I193" s="8" t="s">
        <v>71</v>
      </c>
      <c r="J193" s="8">
        <v>150</v>
      </c>
      <c r="K193" s="13">
        <f>+K194</f>
        <v>84626422.700000003</v>
      </c>
      <c r="L193" s="13">
        <f>+L194</f>
        <v>84516177.200000003</v>
      </c>
      <c r="M193" s="15">
        <f t="shared" si="11"/>
        <v>99.869726857779611</v>
      </c>
    </row>
    <row r="194" spans="1:13" ht="36">
      <c r="A194" s="11"/>
      <c r="B194" s="14" t="s">
        <v>19</v>
      </c>
      <c r="C194" s="7" t="s">
        <v>100</v>
      </c>
      <c r="D194" s="8" t="s">
        <v>80</v>
      </c>
      <c r="E194" s="9" t="s">
        <v>85</v>
      </c>
      <c r="F194" s="9" t="s">
        <v>128</v>
      </c>
      <c r="G194" s="9" t="s">
        <v>95</v>
      </c>
      <c r="H194" s="9" t="s">
        <v>83</v>
      </c>
      <c r="I194" s="8" t="s">
        <v>71</v>
      </c>
      <c r="J194" s="8">
        <v>150</v>
      </c>
      <c r="K194" s="13">
        <v>84626422.700000003</v>
      </c>
      <c r="L194" s="13">
        <v>84516177.200000003</v>
      </c>
      <c r="M194" s="15">
        <f t="shared" si="11"/>
        <v>99.869726857779611</v>
      </c>
    </row>
    <row r="195" spans="1:13" ht="54">
      <c r="A195" s="11"/>
      <c r="B195" s="14" t="s">
        <v>20</v>
      </c>
      <c r="C195" s="7" t="s">
        <v>100</v>
      </c>
      <c r="D195" s="8" t="s">
        <v>80</v>
      </c>
      <c r="E195" s="9" t="s">
        <v>85</v>
      </c>
      <c r="F195" s="9" t="s">
        <v>91</v>
      </c>
      <c r="G195" s="8" t="s">
        <v>70</v>
      </c>
      <c r="H195" s="8" t="s">
        <v>69</v>
      </c>
      <c r="I195" s="8" t="s">
        <v>71</v>
      </c>
      <c r="J195" s="8">
        <v>150</v>
      </c>
      <c r="K195" s="13">
        <f>+K196+K198+K200</f>
        <v>478130117</v>
      </c>
      <c r="L195" s="13">
        <f>+L196+L198+L200</f>
        <v>476775539.97000003</v>
      </c>
      <c r="M195" s="15">
        <f t="shared" si="11"/>
        <v>99.716692803519848</v>
      </c>
    </row>
    <row r="196" spans="1:13" ht="80.25" customHeight="1">
      <c r="A196" s="11"/>
      <c r="B196" s="14" t="s">
        <v>21</v>
      </c>
      <c r="C196" s="7" t="s">
        <v>100</v>
      </c>
      <c r="D196" s="8" t="s">
        <v>80</v>
      </c>
      <c r="E196" s="9" t="s">
        <v>85</v>
      </c>
      <c r="F196" s="9" t="s">
        <v>91</v>
      </c>
      <c r="G196" s="9" t="s">
        <v>96</v>
      </c>
      <c r="H196" s="8" t="s">
        <v>69</v>
      </c>
      <c r="I196" s="8" t="s">
        <v>71</v>
      </c>
      <c r="J196" s="8">
        <v>150</v>
      </c>
      <c r="K196" s="13">
        <f>+K197</f>
        <v>462777176</v>
      </c>
      <c r="L196" s="13">
        <f>+L197</f>
        <v>462692998.60000002</v>
      </c>
      <c r="M196" s="15">
        <f t="shared" si="11"/>
        <v>99.981810382109259</v>
      </c>
    </row>
    <row r="197" spans="1:13" ht="90">
      <c r="A197" s="11"/>
      <c r="B197" s="14" t="s">
        <v>22</v>
      </c>
      <c r="C197" s="7" t="s">
        <v>100</v>
      </c>
      <c r="D197" s="8" t="s">
        <v>80</v>
      </c>
      <c r="E197" s="9" t="s">
        <v>85</v>
      </c>
      <c r="F197" s="9" t="s">
        <v>91</v>
      </c>
      <c r="G197" s="9" t="s">
        <v>96</v>
      </c>
      <c r="H197" s="9" t="s">
        <v>83</v>
      </c>
      <c r="I197" s="8" t="s">
        <v>71</v>
      </c>
      <c r="J197" s="8">
        <v>150</v>
      </c>
      <c r="K197" s="13">
        <v>462777176</v>
      </c>
      <c r="L197" s="13">
        <v>462692998.60000002</v>
      </c>
      <c r="M197" s="15">
        <f t="shared" si="11"/>
        <v>99.981810382109259</v>
      </c>
    </row>
    <row r="198" spans="1:13" ht="108">
      <c r="A198" s="11"/>
      <c r="B198" s="14" t="s">
        <v>34</v>
      </c>
      <c r="C198" s="7" t="s">
        <v>100</v>
      </c>
      <c r="D198" s="8" t="s">
        <v>80</v>
      </c>
      <c r="E198" s="9" t="s">
        <v>85</v>
      </c>
      <c r="F198" s="9" t="s">
        <v>91</v>
      </c>
      <c r="G198" s="9" t="s">
        <v>101</v>
      </c>
      <c r="H198" s="8" t="s">
        <v>69</v>
      </c>
      <c r="I198" s="8" t="s">
        <v>71</v>
      </c>
      <c r="J198" s="8">
        <v>150</v>
      </c>
      <c r="K198" s="13">
        <f>+K199</f>
        <v>14623415</v>
      </c>
      <c r="L198" s="13">
        <f>+L199</f>
        <v>13467452</v>
      </c>
      <c r="M198" s="15">
        <f t="shared" si="11"/>
        <v>92.095122787666213</v>
      </c>
    </row>
    <row r="199" spans="1:13" ht="126">
      <c r="A199" s="11"/>
      <c r="B199" s="14" t="s">
        <v>35</v>
      </c>
      <c r="C199" s="7" t="s">
        <v>100</v>
      </c>
      <c r="D199" s="8" t="s">
        <v>80</v>
      </c>
      <c r="E199" s="9" t="s">
        <v>85</v>
      </c>
      <c r="F199" s="9" t="s">
        <v>91</v>
      </c>
      <c r="G199" s="9" t="s">
        <v>101</v>
      </c>
      <c r="H199" s="9" t="s">
        <v>83</v>
      </c>
      <c r="I199" s="8" t="s">
        <v>71</v>
      </c>
      <c r="J199" s="8">
        <v>150</v>
      </c>
      <c r="K199" s="13">
        <v>14623415</v>
      </c>
      <c r="L199" s="13">
        <v>13467452</v>
      </c>
      <c r="M199" s="15">
        <f t="shared" si="11"/>
        <v>92.095122787666213</v>
      </c>
    </row>
    <row r="200" spans="1:13" ht="162">
      <c r="A200" s="11"/>
      <c r="B200" s="14" t="s">
        <v>36</v>
      </c>
      <c r="C200" s="7" t="s">
        <v>100</v>
      </c>
      <c r="D200" s="8" t="s">
        <v>80</v>
      </c>
      <c r="E200" s="9" t="s">
        <v>85</v>
      </c>
      <c r="F200" s="9" t="s">
        <v>91</v>
      </c>
      <c r="G200" s="9" t="s">
        <v>102</v>
      </c>
      <c r="H200" s="8" t="s">
        <v>69</v>
      </c>
      <c r="I200" s="8" t="s">
        <v>71</v>
      </c>
      <c r="J200" s="8">
        <v>150</v>
      </c>
      <c r="K200" s="13">
        <f>+K201</f>
        <v>729526</v>
      </c>
      <c r="L200" s="13">
        <f>+L201</f>
        <v>615089.37</v>
      </c>
      <c r="M200" s="15">
        <f t="shared" si="11"/>
        <v>84.313563875722039</v>
      </c>
    </row>
    <row r="201" spans="1:13" ht="180">
      <c r="A201" s="11"/>
      <c r="B201" s="14" t="s">
        <v>37</v>
      </c>
      <c r="C201" s="7" t="s">
        <v>100</v>
      </c>
      <c r="D201" s="8" t="s">
        <v>80</v>
      </c>
      <c r="E201" s="9" t="s">
        <v>85</v>
      </c>
      <c r="F201" s="9" t="s">
        <v>91</v>
      </c>
      <c r="G201" s="9" t="s">
        <v>102</v>
      </c>
      <c r="H201" s="9" t="s">
        <v>83</v>
      </c>
      <c r="I201" s="8" t="s">
        <v>71</v>
      </c>
      <c r="J201" s="8">
        <v>150</v>
      </c>
      <c r="K201" s="13">
        <v>729526</v>
      </c>
      <c r="L201" s="13">
        <v>615089.37</v>
      </c>
      <c r="M201" s="15">
        <f t="shared" si="11"/>
        <v>84.313563875722039</v>
      </c>
    </row>
    <row r="202" spans="1:13" ht="36">
      <c r="A202" s="11"/>
      <c r="B202" s="14" t="s">
        <v>23</v>
      </c>
      <c r="C202" s="7" t="s">
        <v>100</v>
      </c>
      <c r="D202" s="8" t="s">
        <v>80</v>
      </c>
      <c r="E202" s="9" t="s">
        <v>85</v>
      </c>
      <c r="F202" s="9" t="s">
        <v>129</v>
      </c>
      <c r="G202" s="9" t="s">
        <v>70</v>
      </c>
      <c r="H202" s="9" t="s">
        <v>69</v>
      </c>
      <c r="I202" s="8" t="s">
        <v>71</v>
      </c>
      <c r="J202" s="8">
        <v>150</v>
      </c>
      <c r="K202" s="13">
        <f>+K205+K203+K207</f>
        <v>42317009.850000001</v>
      </c>
      <c r="L202" s="13">
        <f>+L205+L203+L207</f>
        <v>42377106.850000001</v>
      </c>
      <c r="M202" s="15">
        <f t="shared" si="11"/>
        <v>100.14201617792236</v>
      </c>
    </row>
    <row r="203" spans="1:13" ht="378">
      <c r="A203" s="11"/>
      <c r="B203" s="20" t="s">
        <v>298</v>
      </c>
      <c r="C203" s="7" t="s">
        <v>100</v>
      </c>
      <c r="D203" s="8" t="s">
        <v>80</v>
      </c>
      <c r="E203" s="9" t="s">
        <v>85</v>
      </c>
      <c r="F203" s="9">
        <v>45</v>
      </c>
      <c r="G203" s="9" t="s">
        <v>82</v>
      </c>
      <c r="H203" s="9" t="s">
        <v>69</v>
      </c>
      <c r="I203" s="8" t="s">
        <v>71</v>
      </c>
      <c r="J203" s="8">
        <v>150</v>
      </c>
      <c r="K203" s="13">
        <f>+K204</f>
        <v>506386.85</v>
      </c>
      <c r="L203" s="13">
        <f>+L204</f>
        <v>506386.85</v>
      </c>
      <c r="M203" s="15">
        <f t="shared" si="11"/>
        <v>100</v>
      </c>
    </row>
    <row r="204" spans="1:13" ht="323.25" customHeight="1">
      <c r="A204" s="11"/>
      <c r="B204" s="33" t="s">
        <v>268</v>
      </c>
      <c r="C204" s="7" t="s">
        <v>100</v>
      </c>
      <c r="D204" s="8" t="s">
        <v>80</v>
      </c>
      <c r="E204" s="9" t="s">
        <v>85</v>
      </c>
      <c r="F204" s="9" t="s">
        <v>213</v>
      </c>
      <c r="G204" s="9" t="s">
        <v>82</v>
      </c>
      <c r="H204" s="9" t="s">
        <v>83</v>
      </c>
      <c r="I204" s="8" t="s">
        <v>71</v>
      </c>
      <c r="J204" s="8" t="s">
        <v>94</v>
      </c>
      <c r="K204" s="13">
        <v>506386.85</v>
      </c>
      <c r="L204" s="13">
        <v>506386.85</v>
      </c>
      <c r="M204" s="15">
        <f t="shared" si="11"/>
        <v>100</v>
      </c>
    </row>
    <row r="205" spans="1:13" ht="162">
      <c r="A205" s="11"/>
      <c r="B205" s="14" t="s">
        <v>215</v>
      </c>
      <c r="C205" s="7" t="s">
        <v>100</v>
      </c>
      <c r="D205" s="8" t="s">
        <v>80</v>
      </c>
      <c r="E205" s="9" t="s">
        <v>85</v>
      </c>
      <c r="F205" s="9" t="s">
        <v>213</v>
      </c>
      <c r="G205" s="9" t="s">
        <v>214</v>
      </c>
      <c r="H205" s="9" t="s">
        <v>69</v>
      </c>
      <c r="I205" s="8" t="s">
        <v>71</v>
      </c>
      <c r="J205" s="8" t="s">
        <v>94</v>
      </c>
      <c r="K205" s="13">
        <f>+K206</f>
        <v>41600693</v>
      </c>
      <c r="L205" s="13">
        <f>+L206</f>
        <v>41600693</v>
      </c>
      <c r="M205" s="15">
        <f t="shared" si="11"/>
        <v>100</v>
      </c>
    </row>
    <row r="206" spans="1:13" ht="180">
      <c r="A206" s="11"/>
      <c r="B206" s="14" t="s">
        <v>216</v>
      </c>
      <c r="C206" s="7" t="s">
        <v>100</v>
      </c>
      <c r="D206" s="8" t="s">
        <v>80</v>
      </c>
      <c r="E206" s="9" t="s">
        <v>85</v>
      </c>
      <c r="F206" s="9" t="s">
        <v>213</v>
      </c>
      <c r="G206" s="9" t="s">
        <v>214</v>
      </c>
      <c r="H206" s="9" t="s">
        <v>83</v>
      </c>
      <c r="I206" s="8" t="s">
        <v>71</v>
      </c>
      <c r="J206" s="8" t="s">
        <v>94</v>
      </c>
      <c r="K206" s="13">
        <v>41600693</v>
      </c>
      <c r="L206" s="13">
        <v>41600693</v>
      </c>
      <c r="M206" s="15">
        <f t="shared" si="11"/>
        <v>100</v>
      </c>
    </row>
    <row r="207" spans="1:13" ht="54">
      <c r="A207" s="11"/>
      <c r="B207" s="14" t="s">
        <v>24</v>
      </c>
      <c r="C207" s="7" t="s">
        <v>100</v>
      </c>
      <c r="D207" s="8" t="s">
        <v>80</v>
      </c>
      <c r="E207" s="9" t="s">
        <v>85</v>
      </c>
      <c r="F207" s="9" t="s">
        <v>130</v>
      </c>
      <c r="G207" s="9">
        <v>999</v>
      </c>
      <c r="H207" s="8" t="s">
        <v>69</v>
      </c>
      <c r="I207" s="8" t="s">
        <v>71</v>
      </c>
      <c r="J207" s="8">
        <v>150</v>
      </c>
      <c r="K207" s="13">
        <f>+K208</f>
        <v>209930</v>
      </c>
      <c r="L207" s="13">
        <f>+L208</f>
        <v>270027</v>
      </c>
      <c r="M207" s="15">
        <f t="shared" ref="M207:M208" si="16">+L207/K207*100</f>
        <v>128.62716143476396</v>
      </c>
    </row>
    <row r="208" spans="1:13" ht="72">
      <c r="A208" s="11"/>
      <c r="B208" s="14" t="s">
        <v>25</v>
      </c>
      <c r="C208" s="7" t="s">
        <v>100</v>
      </c>
      <c r="D208" s="8" t="s">
        <v>80</v>
      </c>
      <c r="E208" s="9" t="s">
        <v>85</v>
      </c>
      <c r="F208" s="9" t="s">
        <v>130</v>
      </c>
      <c r="G208" s="9">
        <v>999</v>
      </c>
      <c r="H208" s="9" t="s">
        <v>83</v>
      </c>
      <c r="I208" s="8" t="s">
        <v>71</v>
      </c>
      <c r="J208" s="8">
        <v>150</v>
      </c>
      <c r="K208" s="13">
        <v>209930</v>
      </c>
      <c r="L208" s="13">
        <v>270027</v>
      </c>
      <c r="M208" s="15">
        <f t="shared" si="16"/>
        <v>128.62716143476396</v>
      </c>
    </row>
    <row r="209" spans="1:13" ht="98.25" customHeight="1">
      <c r="A209" s="11"/>
      <c r="B209" s="14" t="s">
        <v>119</v>
      </c>
      <c r="C209" s="7" t="s">
        <v>100</v>
      </c>
      <c r="D209" s="8" t="s">
        <v>80</v>
      </c>
      <c r="E209" s="9" t="s">
        <v>97</v>
      </c>
      <c r="F209" s="9" t="s">
        <v>69</v>
      </c>
      <c r="G209" s="9" t="s">
        <v>70</v>
      </c>
      <c r="H209" s="9" t="s">
        <v>69</v>
      </c>
      <c r="I209" s="8" t="s">
        <v>71</v>
      </c>
      <c r="J209" s="9" t="s">
        <v>70</v>
      </c>
      <c r="K209" s="13">
        <f>+K210</f>
        <v>0</v>
      </c>
      <c r="L209" s="13">
        <f>+L210</f>
        <v>-75380.91</v>
      </c>
      <c r="M209" s="15"/>
    </row>
    <row r="210" spans="1:13" ht="108">
      <c r="A210" s="11"/>
      <c r="B210" s="20" t="s">
        <v>26</v>
      </c>
      <c r="C210" s="22" t="s">
        <v>100</v>
      </c>
      <c r="D210" s="24" t="s">
        <v>80</v>
      </c>
      <c r="E210" s="25" t="s">
        <v>97</v>
      </c>
      <c r="F210" s="25" t="s">
        <v>69</v>
      </c>
      <c r="G210" s="25" t="s">
        <v>70</v>
      </c>
      <c r="H210" s="25" t="s">
        <v>83</v>
      </c>
      <c r="I210" s="24" t="s">
        <v>71</v>
      </c>
      <c r="J210" s="24" t="s">
        <v>94</v>
      </c>
      <c r="K210" s="19">
        <f>+K211+K212</f>
        <v>0</v>
      </c>
      <c r="L210" s="19">
        <f>+L211+L212</f>
        <v>-75380.91</v>
      </c>
      <c r="M210" s="27"/>
    </row>
    <row r="211" spans="1:13" ht="198">
      <c r="A211" s="11"/>
      <c r="B211" s="20" t="s">
        <v>278</v>
      </c>
      <c r="C211" s="22" t="s">
        <v>100</v>
      </c>
      <c r="D211" s="24" t="s">
        <v>80</v>
      </c>
      <c r="E211" s="25" t="s">
        <v>97</v>
      </c>
      <c r="F211" s="25" t="s">
        <v>135</v>
      </c>
      <c r="G211" s="25" t="s">
        <v>248</v>
      </c>
      <c r="H211" s="25" t="s">
        <v>83</v>
      </c>
      <c r="I211" s="24" t="s">
        <v>71</v>
      </c>
      <c r="J211" s="24" t="s">
        <v>94</v>
      </c>
      <c r="K211" s="19"/>
      <c r="L211" s="19">
        <v>-19584.669999999998</v>
      </c>
      <c r="M211" s="27"/>
    </row>
    <row r="212" spans="1:13" ht="108">
      <c r="A212" s="11"/>
      <c r="B212" s="20" t="s">
        <v>131</v>
      </c>
      <c r="C212" s="22" t="s">
        <v>100</v>
      </c>
      <c r="D212" s="24" t="s">
        <v>80</v>
      </c>
      <c r="E212" s="25" t="s">
        <v>97</v>
      </c>
      <c r="F212" s="25" t="s">
        <v>132</v>
      </c>
      <c r="G212" s="25" t="s">
        <v>73</v>
      </c>
      <c r="H212" s="25" t="s">
        <v>83</v>
      </c>
      <c r="I212" s="24" t="s">
        <v>71</v>
      </c>
      <c r="J212" s="24" t="s">
        <v>94</v>
      </c>
      <c r="K212" s="19">
        <v>0</v>
      </c>
      <c r="L212" s="19">
        <v>-55796.24</v>
      </c>
      <c r="M212" s="27"/>
    </row>
    <row r="213" spans="1:13" ht="72">
      <c r="A213" s="16">
        <v>12</v>
      </c>
      <c r="B213" s="14" t="s">
        <v>125</v>
      </c>
      <c r="C213" s="7" t="s">
        <v>103</v>
      </c>
      <c r="D213" s="8"/>
      <c r="E213" s="9"/>
      <c r="F213" s="9"/>
      <c r="G213" s="8"/>
      <c r="H213" s="9"/>
      <c r="I213" s="8"/>
      <c r="J213" s="8"/>
      <c r="K213" s="13">
        <f>+K219+K214</f>
        <v>236984934.63</v>
      </c>
      <c r="L213" s="13">
        <f>+L219+L214</f>
        <v>236987434.63</v>
      </c>
      <c r="M213" s="15">
        <f t="shared" ref="M213:M271" si="17">+L213/K213*100</f>
        <v>100.0010549193787</v>
      </c>
    </row>
    <row r="214" spans="1:13" ht="36">
      <c r="A214" s="16"/>
      <c r="B214" s="20" t="s">
        <v>77</v>
      </c>
      <c r="C214" s="22" t="s">
        <v>103</v>
      </c>
      <c r="D214" s="24" t="s">
        <v>1</v>
      </c>
      <c r="E214" s="24" t="s">
        <v>69</v>
      </c>
      <c r="F214" s="24" t="s">
        <v>69</v>
      </c>
      <c r="G214" s="24" t="s">
        <v>70</v>
      </c>
      <c r="H214" s="24" t="s">
        <v>69</v>
      </c>
      <c r="I214" s="24" t="s">
        <v>71</v>
      </c>
      <c r="J214" s="24" t="s">
        <v>70</v>
      </c>
      <c r="K214" s="19">
        <f t="shared" ref="K214:L215" si="18">+K215</f>
        <v>0</v>
      </c>
      <c r="L214" s="19">
        <f t="shared" si="18"/>
        <v>2500</v>
      </c>
      <c r="M214" s="27"/>
    </row>
    <row r="215" spans="1:13" ht="36">
      <c r="A215" s="16"/>
      <c r="B215" s="14" t="s">
        <v>112</v>
      </c>
      <c r="C215" s="22" t="s">
        <v>103</v>
      </c>
      <c r="D215" s="8" t="s">
        <v>1</v>
      </c>
      <c r="E215" s="8">
        <v>16</v>
      </c>
      <c r="F215" s="8" t="s">
        <v>69</v>
      </c>
      <c r="G215" s="8" t="s">
        <v>70</v>
      </c>
      <c r="H215" s="8" t="s">
        <v>69</v>
      </c>
      <c r="I215" s="8" t="s">
        <v>71</v>
      </c>
      <c r="J215" s="8" t="s">
        <v>70</v>
      </c>
      <c r="K215" s="13">
        <f t="shared" si="18"/>
        <v>0</v>
      </c>
      <c r="L215" s="13">
        <f t="shared" si="18"/>
        <v>2500</v>
      </c>
      <c r="M215" s="15"/>
    </row>
    <row r="216" spans="1:13" ht="36">
      <c r="A216" s="16"/>
      <c r="B216" s="14" t="s">
        <v>205</v>
      </c>
      <c r="C216" s="7" t="s">
        <v>103</v>
      </c>
      <c r="D216" s="8" t="s">
        <v>1</v>
      </c>
      <c r="E216" s="8" t="s">
        <v>172</v>
      </c>
      <c r="F216" s="8" t="s">
        <v>108</v>
      </c>
      <c r="G216" s="9" t="s">
        <v>70</v>
      </c>
      <c r="H216" s="9" t="s">
        <v>69</v>
      </c>
      <c r="I216" s="8" t="s">
        <v>71</v>
      </c>
      <c r="J216" s="8" t="s">
        <v>173</v>
      </c>
      <c r="K216" s="13">
        <f>+K217</f>
        <v>0</v>
      </c>
      <c r="L216" s="13">
        <f>+L217</f>
        <v>2500</v>
      </c>
      <c r="M216" s="15"/>
    </row>
    <row r="217" spans="1:13" ht="82.5" customHeight="1">
      <c r="A217" s="16"/>
      <c r="B217" s="20" t="s">
        <v>299</v>
      </c>
      <c r="C217" s="22" t="s">
        <v>103</v>
      </c>
      <c r="D217" s="24" t="s">
        <v>1</v>
      </c>
      <c r="E217" s="24" t="s">
        <v>172</v>
      </c>
      <c r="F217" s="24" t="s">
        <v>108</v>
      </c>
      <c r="G217" s="25" t="s">
        <v>79</v>
      </c>
      <c r="H217" s="25" t="s">
        <v>69</v>
      </c>
      <c r="I217" s="24" t="s">
        <v>71</v>
      </c>
      <c r="J217" s="24" t="s">
        <v>173</v>
      </c>
      <c r="K217" s="13">
        <f>+K218</f>
        <v>0</v>
      </c>
      <c r="L217" s="13">
        <f>+L218</f>
        <v>2500</v>
      </c>
      <c r="M217" s="15"/>
    </row>
    <row r="218" spans="1:13" ht="378">
      <c r="A218" s="16"/>
      <c r="B218" s="14" t="s">
        <v>280</v>
      </c>
      <c r="C218" s="7" t="s">
        <v>103</v>
      </c>
      <c r="D218" s="8" t="s">
        <v>1</v>
      </c>
      <c r="E218" s="8" t="s">
        <v>172</v>
      </c>
      <c r="F218" s="8" t="s">
        <v>108</v>
      </c>
      <c r="G218" s="9" t="s">
        <v>279</v>
      </c>
      <c r="H218" s="9" t="s">
        <v>72</v>
      </c>
      <c r="I218" s="8" t="s">
        <v>71</v>
      </c>
      <c r="J218" s="8" t="s">
        <v>173</v>
      </c>
      <c r="K218" s="13"/>
      <c r="L218" s="13">
        <v>2500</v>
      </c>
      <c r="M218" s="15"/>
    </row>
    <row r="219" spans="1:13" ht="18">
      <c r="A219" s="11"/>
      <c r="B219" s="14" t="s">
        <v>117</v>
      </c>
      <c r="C219" s="7" t="s">
        <v>103</v>
      </c>
      <c r="D219" s="8" t="s">
        <v>80</v>
      </c>
      <c r="E219" s="8" t="s">
        <v>69</v>
      </c>
      <c r="F219" s="8" t="s">
        <v>69</v>
      </c>
      <c r="G219" s="8" t="s">
        <v>70</v>
      </c>
      <c r="H219" s="8" t="s">
        <v>69</v>
      </c>
      <c r="I219" s="8" t="s">
        <v>71</v>
      </c>
      <c r="J219" s="8" t="s">
        <v>70</v>
      </c>
      <c r="K219" s="13">
        <f>+K220</f>
        <v>236984934.63</v>
      </c>
      <c r="L219" s="13">
        <f>+L220</f>
        <v>236984934.63</v>
      </c>
      <c r="M219" s="15">
        <f t="shared" si="17"/>
        <v>100</v>
      </c>
    </row>
    <row r="220" spans="1:13" ht="54">
      <c r="A220" s="11"/>
      <c r="B220" s="14" t="s">
        <v>118</v>
      </c>
      <c r="C220" s="7" t="s">
        <v>103</v>
      </c>
      <c r="D220" s="8" t="s">
        <v>80</v>
      </c>
      <c r="E220" s="9" t="s">
        <v>85</v>
      </c>
      <c r="F220" s="8" t="s">
        <v>69</v>
      </c>
      <c r="G220" s="8" t="s">
        <v>70</v>
      </c>
      <c r="H220" s="8" t="s">
        <v>69</v>
      </c>
      <c r="I220" s="8" t="s">
        <v>71</v>
      </c>
      <c r="J220" s="8" t="s">
        <v>70</v>
      </c>
      <c r="K220" s="13">
        <f>+K221+K228+K231</f>
        <v>236984934.63</v>
      </c>
      <c r="L220" s="13">
        <f>+L221+L228+L231</f>
        <v>236984934.63</v>
      </c>
      <c r="M220" s="15">
        <f t="shared" si="17"/>
        <v>100</v>
      </c>
    </row>
    <row r="221" spans="1:13" ht="36">
      <c r="A221" s="11"/>
      <c r="B221" s="14" t="s">
        <v>38</v>
      </c>
      <c r="C221" s="7" t="s">
        <v>103</v>
      </c>
      <c r="D221" s="8" t="s">
        <v>80</v>
      </c>
      <c r="E221" s="9" t="s">
        <v>85</v>
      </c>
      <c r="F221" s="9" t="s">
        <v>108</v>
      </c>
      <c r="G221" s="8" t="s">
        <v>70</v>
      </c>
      <c r="H221" s="8" t="s">
        <v>69</v>
      </c>
      <c r="I221" s="8" t="s">
        <v>71</v>
      </c>
      <c r="J221" s="8">
        <v>150</v>
      </c>
      <c r="K221" s="13">
        <f>+K222+K224+K226</f>
        <v>181058142.63</v>
      </c>
      <c r="L221" s="13">
        <f>+L222+L224+L226</f>
        <v>181058142.63</v>
      </c>
      <c r="M221" s="15">
        <f t="shared" si="17"/>
        <v>100</v>
      </c>
    </row>
    <row r="222" spans="1:13" ht="36">
      <c r="A222" s="11"/>
      <c r="B222" s="14" t="s">
        <v>39</v>
      </c>
      <c r="C222" s="7" t="s">
        <v>103</v>
      </c>
      <c r="D222" s="8" t="s">
        <v>80</v>
      </c>
      <c r="E222" s="9" t="s">
        <v>85</v>
      </c>
      <c r="F222" s="9" t="s">
        <v>137</v>
      </c>
      <c r="G222" s="9" t="s">
        <v>81</v>
      </c>
      <c r="H222" s="8" t="s">
        <v>69</v>
      </c>
      <c r="I222" s="8" t="s">
        <v>71</v>
      </c>
      <c r="J222" s="8">
        <v>150</v>
      </c>
      <c r="K222" s="13">
        <f>+K223</f>
        <v>143023543</v>
      </c>
      <c r="L222" s="13">
        <f>+L223</f>
        <v>143023543</v>
      </c>
      <c r="M222" s="15">
        <f t="shared" si="17"/>
        <v>100</v>
      </c>
    </row>
    <row r="223" spans="1:13" ht="72">
      <c r="A223" s="11"/>
      <c r="B223" s="14" t="s">
        <v>40</v>
      </c>
      <c r="C223" s="7" t="s">
        <v>103</v>
      </c>
      <c r="D223" s="8" t="s">
        <v>80</v>
      </c>
      <c r="E223" s="9" t="s">
        <v>85</v>
      </c>
      <c r="F223" s="9" t="s">
        <v>137</v>
      </c>
      <c r="G223" s="9" t="s">
        <v>81</v>
      </c>
      <c r="H223" s="9" t="s">
        <v>83</v>
      </c>
      <c r="I223" s="8" t="s">
        <v>71</v>
      </c>
      <c r="J223" s="8">
        <v>150</v>
      </c>
      <c r="K223" s="13">
        <v>143023543</v>
      </c>
      <c r="L223" s="13">
        <v>143023543</v>
      </c>
      <c r="M223" s="15">
        <f t="shared" si="17"/>
        <v>100</v>
      </c>
    </row>
    <row r="224" spans="1:13" ht="81.75" customHeight="1">
      <c r="A224" s="11"/>
      <c r="B224" s="14" t="s">
        <v>236</v>
      </c>
      <c r="C224" s="7" t="s">
        <v>103</v>
      </c>
      <c r="D224" s="8" t="s">
        <v>80</v>
      </c>
      <c r="E224" s="9" t="s">
        <v>85</v>
      </c>
      <c r="F224" s="9" t="s">
        <v>137</v>
      </c>
      <c r="G224" s="9" t="s">
        <v>232</v>
      </c>
      <c r="H224" s="8" t="s">
        <v>69</v>
      </c>
      <c r="I224" s="8" t="s">
        <v>71</v>
      </c>
      <c r="J224" s="8">
        <v>150</v>
      </c>
      <c r="K224" s="13">
        <f>+K225</f>
        <v>8950000</v>
      </c>
      <c r="L224" s="13">
        <f>+L225</f>
        <v>8950000</v>
      </c>
      <c r="M224" s="15">
        <f t="shared" si="17"/>
        <v>100</v>
      </c>
    </row>
    <row r="225" spans="1:13" ht="100.5" customHeight="1">
      <c r="A225" s="11"/>
      <c r="B225" s="14" t="s">
        <v>237</v>
      </c>
      <c r="C225" s="7" t="s">
        <v>103</v>
      </c>
      <c r="D225" s="8" t="s">
        <v>80</v>
      </c>
      <c r="E225" s="9" t="s">
        <v>85</v>
      </c>
      <c r="F225" s="9" t="s">
        <v>137</v>
      </c>
      <c r="G225" s="9" t="s">
        <v>232</v>
      </c>
      <c r="H225" s="9" t="s">
        <v>83</v>
      </c>
      <c r="I225" s="8" t="s">
        <v>71</v>
      </c>
      <c r="J225" s="8">
        <v>150</v>
      </c>
      <c r="K225" s="13">
        <v>8950000</v>
      </c>
      <c r="L225" s="13">
        <v>8950000</v>
      </c>
      <c r="M225" s="15">
        <f t="shared" si="17"/>
        <v>100</v>
      </c>
    </row>
    <row r="226" spans="1:13" ht="18">
      <c r="A226" s="11"/>
      <c r="B226" s="14" t="s">
        <v>238</v>
      </c>
      <c r="C226" s="7" t="s">
        <v>103</v>
      </c>
      <c r="D226" s="8" t="s">
        <v>80</v>
      </c>
      <c r="E226" s="9" t="s">
        <v>85</v>
      </c>
      <c r="F226" s="9" t="s">
        <v>97</v>
      </c>
      <c r="G226" s="9" t="s">
        <v>95</v>
      </c>
      <c r="H226" s="8" t="s">
        <v>69</v>
      </c>
      <c r="I226" s="8" t="s">
        <v>71</v>
      </c>
      <c r="J226" s="8">
        <v>150</v>
      </c>
      <c r="K226" s="13">
        <f>+K227</f>
        <v>29084599.629999999</v>
      </c>
      <c r="L226" s="13">
        <f>+L227</f>
        <v>29084599.629999999</v>
      </c>
      <c r="M226" s="15">
        <f t="shared" si="17"/>
        <v>100</v>
      </c>
    </row>
    <row r="227" spans="1:13" ht="36">
      <c r="A227" s="11"/>
      <c r="B227" s="14" t="s">
        <v>239</v>
      </c>
      <c r="C227" s="7" t="s">
        <v>103</v>
      </c>
      <c r="D227" s="8" t="s">
        <v>80</v>
      </c>
      <c r="E227" s="9" t="s">
        <v>85</v>
      </c>
      <c r="F227" s="9" t="s">
        <v>97</v>
      </c>
      <c r="G227" s="9" t="s">
        <v>95</v>
      </c>
      <c r="H227" s="9" t="s">
        <v>83</v>
      </c>
      <c r="I227" s="8" t="s">
        <v>71</v>
      </c>
      <c r="J227" s="8">
        <v>150</v>
      </c>
      <c r="K227" s="13">
        <v>29084599.629999999</v>
      </c>
      <c r="L227" s="13">
        <v>29084599.629999999</v>
      </c>
      <c r="M227" s="15">
        <f t="shared" si="17"/>
        <v>100</v>
      </c>
    </row>
    <row r="228" spans="1:13" ht="54">
      <c r="A228" s="11"/>
      <c r="B228" s="14" t="s">
        <v>20</v>
      </c>
      <c r="C228" s="7" t="s">
        <v>103</v>
      </c>
      <c r="D228" s="8" t="s">
        <v>80</v>
      </c>
      <c r="E228" s="9" t="s">
        <v>85</v>
      </c>
      <c r="F228" s="9" t="s">
        <v>91</v>
      </c>
      <c r="G228" s="8" t="s">
        <v>70</v>
      </c>
      <c r="H228" s="8" t="s">
        <v>69</v>
      </c>
      <c r="I228" s="8" t="s">
        <v>71</v>
      </c>
      <c r="J228" s="8">
        <v>150</v>
      </c>
      <c r="K228" s="13">
        <f>+K229</f>
        <v>49632849</v>
      </c>
      <c r="L228" s="13">
        <f>+L229</f>
        <v>49632849</v>
      </c>
      <c r="M228" s="15">
        <f t="shared" si="17"/>
        <v>100</v>
      </c>
    </row>
    <row r="229" spans="1:13" ht="78.75" customHeight="1">
      <c r="A229" s="11"/>
      <c r="B229" s="14" t="s">
        <v>21</v>
      </c>
      <c r="C229" s="7" t="s">
        <v>103</v>
      </c>
      <c r="D229" s="8" t="s">
        <v>80</v>
      </c>
      <c r="E229" s="9" t="s">
        <v>85</v>
      </c>
      <c r="F229" s="9" t="s">
        <v>91</v>
      </c>
      <c r="G229" s="9" t="s">
        <v>96</v>
      </c>
      <c r="H229" s="8" t="s">
        <v>69</v>
      </c>
      <c r="I229" s="8" t="s">
        <v>71</v>
      </c>
      <c r="J229" s="8">
        <v>150</v>
      </c>
      <c r="K229" s="13">
        <f>+K230</f>
        <v>49632849</v>
      </c>
      <c r="L229" s="13">
        <f>+L230</f>
        <v>49632849</v>
      </c>
      <c r="M229" s="15">
        <f t="shared" si="17"/>
        <v>100</v>
      </c>
    </row>
    <row r="230" spans="1:13" ht="90">
      <c r="A230" s="11"/>
      <c r="B230" s="14" t="s">
        <v>22</v>
      </c>
      <c r="C230" s="7" t="s">
        <v>103</v>
      </c>
      <c r="D230" s="8" t="s">
        <v>80</v>
      </c>
      <c r="E230" s="9" t="s">
        <v>85</v>
      </c>
      <c r="F230" s="9" t="s">
        <v>91</v>
      </c>
      <c r="G230" s="9" t="s">
        <v>96</v>
      </c>
      <c r="H230" s="9" t="s">
        <v>83</v>
      </c>
      <c r="I230" s="8" t="s">
        <v>71</v>
      </c>
      <c r="J230" s="8">
        <v>150</v>
      </c>
      <c r="K230" s="13">
        <v>49632849</v>
      </c>
      <c r="L230" s="13">
        <v>49632849</v>
      </c>
      <c r="M230" s="15">
        <f t="shared" si="17"/>
        <v>100</v>
      </c>
    </row>
    <row r="231" spans="1:13" ht="36">
      <c r="A231" s="11"/>
      <c r="B231" s="14" t="s">
        <v>23</v>
      </c>
      <c r="C231" s="7" t="s">
        <v>103</v>
      </c>
      <c r="D231" s="8" t="s">
        <v>80</v>
      </c>
      <c r="E231" s="9" t="s">
        <v>85</v>
      </c>
      <c r="F231" s="9" t="s">
        <v>129</v>
      </c>
      <c r="G231" s="8" t="s">
        <v>70</v>
      </c>
      <c r="H231" s="8" t="s">
        <v>69</v>
      </c>
      <c r="I231" s="8" t="s">
        <v>71</v>
      </c>
      <c r="J231" s="8">
        <v>150</v>
      </c>
      <c r="K231" s="13">
        <f>+K232</f>
        <v>6293943</v>
      </c>
      <c r="L231" s="13">
        <f>+L232</f>
        <v>6293943</v>
      </c>
      <c r="M231" s="15">
        <f t="shared" si="17"/>
        <v>100</v>
      </c>
    </row>
    <row r="232" spans="1:13" ht="144">
      <c r="A232" s="11"/>
      <c r="B232" s="14" t="s">
        <v>41</v>
      </c>
      <c r="C232" s="7" t="s">
        <v>103</v>
      </c>
      <c r="D232" s="8" t="s">
        <v>80</v>
      </c>
      <c r="E232" s="9" t="s">
        <v>85</v>
      </c>
      <c r="F232" s="9" t="s">
        <v>129</v>
      </c>
      <c r="G232" s="9" t="s">
        <v>104</v>
      </c>
      <c r="H232" s="8" t="s">
        <v>69</v>
      </c>
      <c r="I232" s="8" t="s">
        <v>71</v>
      </c>
      <c r="J232" s="8">
        <v>150</v>
      </c>
      <c r="K232" s="13">
        <f>+K233</f>
        <v>6293943</v>
      </c>
      <c r="L232" s="13">
        <f>+L233</f>
        <v>6293943</v>
      </c>
      <c r="M232" s="15">
        <f t="shared" si="17"/>
        <v>100</v>
      </c>
    </row>
    <row r="233" spans="1:13" ht="162">
      <c r="A233" s="11"/>
      <c r="B233" s="14" t="s">
        <v>42</v>
      </c>
      <c r="C233" s="7" t="s">
        <v>103</v>
      </c>
      <c r="D233" s="8" t="s">
        <v>80</v>
      </c>
      <c r="E233" s="9" t="s">
        <v>85</v>
      </c>
      <c r="F233" s="9" t="s">
        <v>129</v>
      </c>
      <c r="G233" s="9" t="s">
        <v>104</v>
      </c>
      <c r="H233" s="9" t="s">
        <v>83</v>
      </c>
      <c r="I233" s="8" t="s">
        <v>71</v>
      </c>
      <c r="J233" s="8">
        <v>150</v>
      </c>
      <c r="K233" s="13">
        <v>6293943</v>
      </c>
      <c r="L233" s="13">
        <v>6293943</v>
      </c>
      <c r="M233" s="15">
        <f t="shared" si="17"/>
        <v>100</v>
      </c>
    </row>
    <row r="234" spans="1:13" ht="90">
      <c r="A234" s="16">
        <v>13</v>
      </c>
      <c r="B234" s="14" t="s">
        <v>168</v>
      </c>
      <c r="C234" s="7" t="s">
        <v>105</v>
      </c>
      <c r="D234" s="8"/>
      <c r="E234" s="9"/>
      <c r="F234" s="9"/>
      <c r="G234" s="9"/>
      <c r="H234" s="9"/>
      <c r="I234" s="8"/>
      <c r="J234" s="8"/>
      <c r="K234" s="13">
        <f>+K235</f>
        <v>24819999.41</v>
      </c>
      <c r="L234" s="13">
        <f>+L235</f>
        <v>24813251.190000001</v>
      </c>
      <c r="M234" s="15">
        <f t="shared" si="17"/>
        <v>99.972811361158705</v>
      </c>
    </row>
    <row r="235" spans="1:13" ht="18">
      <c r="A235" s="11"/>
      <c r="B235" s="14" t="s">
        <v>117</v>
      </c>
      <c r="C235" s="7" t="s">
        <v>105</v>
      </c>
      <c r="D235" s="8">
        <v>2</v>
      </c>
      <c r="E235" s="8" t="s">
        <v>69</v>
      </c>
      <c r="F235" s="8" t="s">
        <v>69</v>
      </c>
      <c r="G235" s="8" t="s">
        <v>70</v>
      </c>
      <c r="H235" s="8" t="s">
        <v>69</v>
      </c>
      <c r="I235" s="8" t="s">
        <v>71</v>
      </c>
      <c r="J235" s="8" t="s">
        <v>70</v>
      </c>
      <c r="K235" s="13">
        <f>+K236</f>
        <v>24819999.41</v>
      </c>
      <c r="L235" s="13">
        <f>+L236</f>
        <v>24813251.190000001</v>
      </c>
      <c r="M235" s="15">
        <f t="shared" si="17"/>
        <v>99.972811361158705</v>
      </c>
    </row>
    <row r="236" spans="1:13" ht="54">
      <c r="A236" s="11"/>
      <c r="B236" s="14" t="s">
        <v>118</v>
      </c>
      <c r="C236" s="7" t="s">
        <v>105</v>
      </c>
      <c r="D236" s="8">
        <v>2</v>
      </c>
      <c r="E236" s="9" t="s">
        <v>85</v>
      </c>
      <c r="F236" s="8" t="s">
        <v>69</v>
      </c>
      <c r="G236" s="8" t="s">
        <v>70</v>
      </c>
      <c r="H236" s="8" t="s">
        <v>69</v>
      </c>
      <c r="I236" s="8" t="s">
        <v>71</v>
      </c>
      <c r="J236" s="8" t="s">
        <v>70</v>
      </c>
      <c r="K236" s="13">
        <f>+K237+K240</f>
        <v>24819999.41</v>
      </c>
      <c r="L236" s="13">
        <f>+L237+L240</f>
        <v>24813251.190000001</v>
      </c>
      <c r="M236" s="15">
        <f t="shared" si="17"/>
        <v>99.972811361158705</v>
      </c>
    </row>
    <row r="237" spans="1:13" ht="54">
      <c r="A237" s="11"/>
      <c r="B237" s="14" t="s">
        <v>17</v>
      </c>
      <c r="C237" s="7" t="s">
        <v>105</v>
      </c>
      <c r="D237" s="8" t="s">
        <v>80</v>
      </c>
      <c r="E237" s="9" t="s">
        <v>85</v>
      </c>
      <c r="F237" s="8" t="s">
        <v>127</v>
      </c>
      <c r="G237" s="8" t="s">
        <v>70</v>
      </c>
      <c r="H237" s="8" t="s">
        <v>69</v>
      </c>
      <c r="I237" s="8" t="s">
        <v>71</v>
      </c>
      <c r="J237" s="8">
        <v>150</v>
      </c>
      <c r="K237" s="13">
        <f>+K238</f>
        <v>23878836</v>
      </c>
      <c r="L237" s="13">
        <f>+L238</f>
        <v>23878836</v>
      </c>
      <c r="M237" s="15">
        <f t="shared" si="17"/>
        <v>100</v>
      </c>
    </row>
    <row r="238" spans="1:13" ht="18">
      <c r="A238" s="11"/>
      <c r="B238" s="14" t="s">
        <v>18</v>
      </c>
      <c r="C238" s="7" t="s">
        <v>105</v>
      </c>
      <c r="D238" s="8" t="s">
        <v>80</v>
      </c>
      <c r="E238" s="9" t="s">
        <v>85</v>
      </c>
      <c r="F238" s="8" t="s">
        <v>128</v>
      </c>
      <c r="G238" s="8" t="s">
        <v>95</v>
      </c>
      <c r="H238" s="8" t="s">
        <v>69</v>
      </c>
      <c r="I238" s="8" t="s">
        <v>71</v>
      </c>
      <c r="J238" s="8">
        <v>150</v>
      </c>
      <c r="K238" s="13">
        <f>+K239</f>
        <v>23878836</v>
      </c>
      <c r="L238" s="13">
        <f>+L239</f>
        <v>23878836</v>
      </c>
      <c r="M238" s="15">
        <f t="shared" si="17"/>
        <v>100</v>
      </c>
    </row>
    <row r="239" spans="1:13" ht="36">
      <c r="A239" s="11"/>
      <c r="B239" s="14" t="s">
        <v>19</v>
      </c>
      <c r="C239" s="7" t="s">
        <v>105</v>
      </c>
      <c r="D239" s="8" t="s">
        <v>80</v>
      </c>
      <c r="E239" s="9" t="s">
        <v>85</v>
      </c>
      <c r="F239" s="8" t="s">
        <v>128</v>
      </c>
      <c r="G239" s="8" t="s">
        <v>95</v>
      </c>
      <c r="H239" s="8" t="s">
        <v>83</v>
      </c>
      <c r="I239" s="8" t="s">
        <v>71</v>
      </c>
      <c r="J239" s="8">
        <v>150</v>
      </c>
      <c r="K239" s="13">
        <v>23878836</v>
      </c>
      <c r="L239" s="13">
        <v>23878836</v>
      </c>
      <c r="M239" s="15">
        <f t="shared" si="17"/>
        <v>100</v>
      </c>
    </row>
    <row r="240" spans="1:13" ht="54">
      <c r="A240" s="11"/>
      <c r="B240" s="14" t="s">
        <v>20</v>
      </c>
      <c r="C240" s="7" t="s">
        <v>105</v>
      </c>
      <c r="D240" s="8" t="s">
        <v>80</v>
      </c>
      <c r="E240" s="9" t="s">
        <v>85</v>
      </c>
      <c r="F240" s="9" t="s">
        <v>91</v>
      </c>
      <c r="G240" s="8" t="s">
        <v>70</v>
      </c>
      <c r="H240" s="8" t="s">
        <v>69</v>
      </c>
      <c r="I240" s="8" t="s">
        <v>71</v>
      </c>
      <c r="J240" s="8">
        <v>150</v>
      </c>
      <c r="K240" s="13">
        <f>+K241</f>
        <v>941163.41</v>
      </c>
      <c r="L240" s="13">
        <f>+L241</f>
        <v>934415.19</v>
      </c>
      <c r="M240" s="15">
        <f t="shared" si="17"/>
        <v>99.282991675165093</v>
      </c>
    </row>
    <row r="241" spans="1:13" ht="84" customHeight="1">
      <c r="A241" s="11"/>
      <c r="B241" s="14" t="s">
        <v>21</v>
      </c>
      <c r="C241" s="7" t="s">
        <v>105</v>
      </c>
      <c r="D241" s="8" t="s">
        <v>80</v>
      </c>
      <c r="E241" s="9" t="s">
        <v>85</v>
      </c>
      <c r="F241" s="9" t="s">
        <v>91</v>
      </c>
      <c r="G241" s="9" t="s">
        <v>96</v>
      </c>
      <c r="H241" s="8" t="s">
        <v>69</v>
      </c>
      <c r="I241" s="8" t="s">
        <v>71</v>
      </c>
      <c r="J241" s="8">
        <v>150</v>
      </c>
      <c r="K241" s="13">
        <f>+K242</f>
        <v>941163.41</v>
      </c>
      <c r="L241" s="13">
        <f>+L242</f>
        <v>934415.19</v>
      </c>
      <c r="M241" s="15">
        <f t="shared" si="17"/>
        <v>99.282991675165093</v>
      </c>
    </row>
    <row r="242" spans="1:13" ht="90">
      <c r="A242" s="11"/>
      <c r="B242" s="14" t="s">
        <v>22</v>
      </c>
      <c r="C242" s="7" t="s">
        <v>105</v>
      </c>
      <c r="D242" s="8" t="s">
        <v>80</v>
      </c>
      <c r="E242" s="9" t="s">
        <v>85</v>
      </c>
      <c r="F242" s="9" t="s">
        <v>91</v>
      </c>
      <c r="G242" s="9" t="s">
        <v>96</v>
      </c>
      <c r="H242" s="9" t="s">
        <v>83</v>
      </c>
      <c r="I242" s="8" t="s">
        <v>71</v>
      </c>
      <c r="J242" s="8">
        <v>150</v>
      </c>
      <c r="K242" s="13">
        <v>941163.41</v>
      </c>
      <c r="L242" s="13">
        <v>934415.19</v>
      </c>
      <c r="M242" s="15">
        <f t="shared" si="17"/>
        <v>99.282991675165093</v>
      </c>
    </row>
    <row r="243" spans="1:13" ht="90">
      <c r="A243" s="16">
        <v>14</v>
      </c>
      <c r="B243" s="14" t="s">
        <v>229</v>
      </c>
      <c r="C243" s="7" t="s">
        <v>106</v>
      </c>
      <c r="D243" s="8"/>
      <c r="E243" s="9"/>
      <c r="F243" s="9"/>
      <c r="G243" s="9"/>
      <c r="H243" s="9"/>
      <c r="I243" s="8"/>
      <c r="J243" s="8"/>
      <c r="K243" s="13">
        <f>+K244</f>
        <v>16456257.639999999</v>
      </c>
      <c r="L243" s="13">
        <f>+L244</f>
        <v>16456257.639999999</v>
      </c>
      <c r="M243" s="15">
        <f t="shared" si="17"/>
        <v>100</v>
      </c>
    </row>
    <row r="244" spans="1:13" ht="36">
      <c r="A244" s="11"/>
      <c r="B244" s="14" t="s">
        <v>77</v>
      </c>
      <c r="C244" s="7" t="s">
        <v>106</v>
      </c>
      <c r="D244" s="8" t="s">
        <v>1</v>
      </c>
      <c r="E244" s="8" t="s">
        <v>69</v>
      </c>
      <c r="F244" s="8" t="s">
        <v>69</v>
      </c>
      <c r="G244" s="8" t="s">
        <v>70</v>
      </c>
      <c r="H244" s="8" t="s">
        <v>69</v>
      </c>
      <c r="I244" s="8" t="s">
        <v>71</v>
      </c>
      <c r="J244" s="8" t="s">
        <v>70</v>
      </c>
      <c r="K244" s="13">
        <f>+K245+K259+K268+K272</f>
        <v>16456257.639999999</v>
      </c>
      <c r="L244" s="13">
        <f>+L245+L259+L268+L272</f>
        <v>16456257.639999999</v>
      </c>
      <c r="M244" s="15">
        <f t="shared" si="17"/>
        <v>100</v>
      </c>
    </row>
    <row r="245" spans="1:13" ht="81.75" customHeight="1">
      <c r="A245" s="11"/>
      <c r="B245" s="14" t="s">
        <v>121</v>
      </c>
      <c r="C245" s="7" t="s">
        <v>106</v>
      </c>
      <c r="D245" s="8" t="s">
        <v>1</v>
      </c>
      <c r="E245" s="8">
        <v>11</v>
      </c>
      <c r="F245" s="8" t="s">
        <v>69</v>
      </c>
      <c r="G245" s="8" t="s">
        <v>70</v>
      </c>
      <c r="H245" s="8" t="s">
        <v>69</v>
      </c>
      <c r="I245" s="8" t="s">
        <v>71</v>
      </c>
      <c r="J245" s="8" t="s">
        <v>70</v>
      </c>
      <c r="K245" s="13">
        <f>+K246+K256</f>
        <v>7143150.1299999999</v>
      </c>
      <c r="L245" s="13">
        <f>+L246+L256</f>
        <v>7143150.1299999999</v>
      </c>
      <c r="M245" s="15">
        <f t="shared" si="17"/>
        <v>100</v>
      </c>
    </row>
    <row r="246" spans="1:13" ht="231.75" customHeight="1">
      <c r="A246" s="11"/>
      <c r="B246" s="14" t="s">
        <v>30</v>
      </c>
      <c r="C246" s="7" t="s">
        <v>106</v>
      </c>
      <c r="D246" s="8" t="s">
        <v>1</v>
      </c>
      <c r="E246" s="8">
        <v>11</v>
      </c>
      <c r="F246" s="9" t="s">
        <v>83</v>
      </c>
      <c r="G246" s="8" t="s">
        <v>70</v>
      </c>
      <c r="H246" s="8" t="s">
        <v>69</v>
      </c>
      <c r="I246" s="8" t="s">
        <v>71</v>
      </c>
      <c r="J246" s="8">
        <v>120</v>
      </c>
      <c r="K246" s="13">
        <f>+K247+K249+K251</f>
        <v>7122216.0899999999</v>
      </c>
      <c r="L246" s="13">
        <f>+L247+L249+L251</f>
        <v>7122216.0899999999</v>
      </c>
      <c r="M246" s="15">
        <f t="shared" si="17"/>
        <v>100</v>
      </c>
    </row>
    <row r="247" spans="1:13" ht="156.75" customHeight="1">
      <c r="A247" s="11"/>
      <c r="B247" s="14" t="s">
        <v>43</v>
      </c>
      <c r="C247" s="7" t="s">
        <v>106</v>
      </c>
      <c r="D247" s="8" t="s">
        <v>1</v>
      </c>
      <c r="E247" s="8">
        <v>11</v>
      </c>
      <c r="F247" s="9" t="s">
        <v>83</v>
      </c>
      <c r="G247" s="9" t="s">
        <v>73</v>
      </c>
      <c r="H247" s="8" t="s">
        <v>69</v>
      </c>
      <c r="I247" s="8" t="s">
        <v>71</v>
      </c>
      <c r="J247" s="8">
        <v>120</v>
      </c>
      <c r="K247" s="13">
        <f>+K248</f>
        <v>4473112.47</v>
      </c>
      <c r="L247" s="13">
        <f>+L248</f>
        <v>4473112.47</v>
      </c>
      <c r="M247" s="15">
        <f t="shared" si="17"/>
        <v>100</v>
      </c>
    </row>
    <row r="248" spans="1:13" ht="249" customHeight="1">
      <c r="A248" s="11"/>
      <c r="B248" s="14" t="s">
        <v>139</v>
      </c>
      <c r="C248" s="7" t="s">
        <v>106</v>
      </c>
      <c r="D248" s="8" t="s">
        <v>1</v>
      </c>
      <c r="E248" s="8">
        <v>11</v>
      </c>
      <c r="F248" s="9" t="s">
        <v>83</v>
      </c>
      <c r="G248" s="9" t="s">
        <v>107</v>
      </c>
      <c r="H248" s="9" t="s">
        <v>83</v>
      </c>
      <c r="I248" s="8" t="s">
        <v>71</v>
      </c>
      <c r="J248" s="8">
        <v>120</v>
      </c>
      <c r="K248" s="13">
        <v>4473112.47</v>
      </c>
      <c r="L248" s="13">
        <v>4473112.47</v>
      </c>
      <c r="M248" s="15">
        <f t="shared" si="17"/>
        <v>100</v>
      </c>
    </row>
    <row r="249" spans="1:13" ht="118.5" customHeight="1">
      <c r="A249" s="11"/>
      <c r="B249" s="14" t="s">
        <v>164</v>
      </c>
      <c r="C249" s="7" t="s">
        <v>106</v>
      </c>
      <c r="D249" s="8" t="s">
        <v>1</v>
      </c>
      <c r="E249" s="8">
        <v>11</v>
      </c>
      <c r="F249" s="9" t="s">
        <v>83</v>
      </c>
      <c r="G249" s="9" t="s">
        <v>163</v>
      </c>
      <c r="H249" s="8" t="s">
        <v>69</v>
      </c>
      <c r="I249" s="8" t="s">
        <v>71</v>
      </c>
      <c r="J249" s="8">
        <v>120</v>
      </c>
      <c r="K249" s="13">
        <f>+K250</f>
        <v>2645787.16</v>
      </c>
      <c r="L249" s="13">
        <f>+L250</f>
        <v>2645787.16</v>
      </c>
      <c r="M249" s="15">
        <f t="shared" si="17"/>
        <v>100</v>
      </c>
    </row>
    <row r="250" spans="1:13" ht="101.25" customHeight="1">
      <c r="A250" s="11"/>
      <c r="B250" s="14" t="s">
        <v>166</v>
      </c>
      <c r="C250" s="7" t="s">
        <v>106</v>
      </c>
      <c r="D250" s="8" t="s">
        <v>1</v>
      </c>
      <c r="E250" s="8">
        <v>11</v>
      </c>
      <c r="F250" s="9" t="s">
        <v>83</v>
      </c>
      <c r="G250" s="9" t="s">
        <v>165</v>
      </c>
      <c r="H250" s="9" t="s">
        <v>83</v>
      </c>
      <c r="I250" s="8" t="s">
        <v>71</v>
      </c>
      <c r="J250" s="8">
        <v>120</v>
      </c>
      <c r="K250" s="13">
        <v>2645787.16</v>
      </c>
      <c r="L250" s="13">
        <v>2645787.16</v>
      </c>
      <c r="M250" s="15">
        <f t="shared" si="17"/>
        <v>100</v>
      </c>
    </row>
    <row r="251" spans="1:13" ht="120.75" customHeight="1">
      <c r="A251" s="11"/>
      <c r="B251" s="14" t="s">
        <v>240</v>
      </c>
      <c r="C251" s="7" t="s">
        <v>106</v>
      </c>
      <c r="D251" s="8" t="s">
        <v>1</v>
      </c>
      <c r="E251" s="8">
        <v>11</v>
      </c>
      <c r="F251" s="9" t="s">
        <v>83</v>
      </c>
      <c r="G251" s="9" t="s">
        <v>241</v>
      </c>
      <c r="H251" s="9" t="s">
        <v>69</v>
      </c>
      <c r="I251" s="8" t="s">
        <v>71</v>
      </c>
      <c r="J251" s="8" t="s">
        <v>154</v>
      </c>
      <c r="K251" s="13">
        <f>+K252+K254</f>
        <v>3316.46</v>
      </c>
      <c r="L251" s="13">
        <f>+L252+L254</f>
        <v>3316.46</v>
      </c>
      <c r="M251" s="15">
        <f t="shared" si="17"/>
        <v>100</v>
      </c>
    </row>
    <row r="252" spans="1:13" ht="90">
      <c r="A252" s="11"/>
      <c r="B252" s="14" t="s">
        <v>251</v>
      </c>
      <c r="C252" s="7" t="s">
        <v>106</v>
      </c>
      <c r="D252" s="8" t="s">
        <v>1</v>
      </c>
      <c r="E252" s="8">
        <v>11</v>
      </c>
      <c r="F252" s="9" t="s">
        <v>83</v>
      </c>
      <c r="G252" s="9" t="s">
        <v>249</v>
      </c>
      <c r="H252" s="9" t="s">
        <v>69</v>
      </c>
      <c r="I252" s="8" t="s">
        <v>71</v>
      </c>
      <c r="J252" s="8" t="s">
        <v>154</v>
      </c>
      <c r="K252" s="13">
        <f>+K253</f>
        <v>100</v>
      </c>
      <c r="L252" s="13">
        <f>+L253</f>
        <v>100</v>
      </c>
      <c r="M252" s="15">
        <f t="shared" si="17"/>
        <v>100</v>
      </c>
    </row>
    <row r="253" spans="1:13" ht="360">
      <c r="A253" s="11"/>
      <c r="B253" s="14" t="s">
        <v>252</v>
      </c>
      <c r="C253" s="7" t="s">
        <v>106</v>
      </c>
      <c r="D253" s="8" t="s">
        <v>1</v>
      </c>
      <c r="E253" s="8">
        <v>11</v>
      </c>
      <c r="F253" s="9" t="s">
        <v>83</v>
      </c>
      <c r="G253" s="9" t="s">
        <v>250</v>
      </c>
      <c r="H253" s="9" t="s">
        <v>83</v>
      </c>
      <c r="I253" s="8" t="s">
        <v>71</v>
      </c>
      <c r="J253" s="8" t="s">
        <v>154</v>
      </c>
      <c r="K253" s="13">
        <v>100</v>
      </c>
      <c r="L253" s="13">
        <v>100</v>
      </c>
      <c r="M253" s="15">
        <f t="shared" si="17"/>
        <v>100</v>
      </c>
    </row>
    <row r="254" spans="1:13" ht="108">
      <c r="A254" s="11"/>
      <c r="B254" s="20" t="s">
        <v>300</v>
      </c>
      <c r="C254" s="22" t="s">
        <v>106</v>
      </c>
      <c r="D254" s="24" t="s">
        <v>1</v>
      </c>
      <c r="E254" s="24" t="s">
        <v>217</v>
      </c>
      <c r="F254" s="25" t="s">
        <v>83</v>
      </c>
      <c r="G254" s="25" t="s">
        <v>270</v>
      </c>
      <c r="H254" s="25" t="s">
        <v>69</v>
      </c>
      <c r="I254" s="24" t="s">
        <v>71</v>
      </c>
      <c r="J254" s="24">
        <v>120</v>
      </c>
      <c r="K254" s="13">
        <f>+K255</f>
        <v>3216.46</v>
      </c>
      <c r="L254" s="13">
        <f>+L255</f>
        <v>3216.46</v>
      </c>
      <c r="M254" s="15">
        <f t="shared" ref="M254:M255" si="19">+L254/K254*100</f>
        <v>100</v>
      </c>
    </row>
    <row r="255" spans="1:13" ht="252">
      <c r="A255" s="11"/>
      <c r="B255" s="14" t="s">
        <v>271</v>
      </c>
      <c r="C255" s="7" t="s">
        <v>106</v>
      </c>
      <c r="D255" s="8" t="s">
        <v>1</v>
      </c>
      <c r="E255" s="8">
        <v>11</v>
      </c>
      <c r="F255" s="9" t="s">
        <v>83</v>
      </c>
      <c r="G255" s="9" t="s">
        <v>269</v>
      </c>
      <c r="H255" s="9" t="s">
        <v>83</v>
      </c>
      <c r="I255" s="8" t="s">
        <v>71</v>
      </c>
      <c r="J255" s="8" t="s">
        <v>154</v>
      </c>
      <c r="K255" s="13">
        <v>3216.46</v>
      </c>
      <c r="L255" s="13">
        <v>3216.46</v>
      </c>
      <c r="M255" s="15">
        <f t="shared" si="19"/>
        <v>100</v>
      </c>
    </row>
    <row r="256" spans="1:13" ht="231" customHeight="1">
      <c r="A256" s="11"/>
      <c r="B256" s="14" t="s">
        <v>44</v>
      </c>
      <c r="C256" s="7" t="s">
        <v>106</v>
      </c>
      <c r="D256" s="8" t="s">
        <v>1</v>
      </c>
      <c r="E256" s="8">
        <v>11</v>
      </c>
      <c r="F256" s="9" t="s">
        <v>89</v>
      </c>
      <c r="G256" s="8" t="s">
        <v>70</v>
      </c>
      <c r="H256" s="8" t="s">
        <v>69</v>
      </c>
      <c r="I256" s="8" t="s">
        <v>71</v>
      </c>
      <c r="J256" s="8">
        <v>120</v>
      </c>
      <c r="K256" s="13">
        <f>+K257</f>
        <v>20934.04</v>
      </c>
      <c r="L256" s="13">
        <f>+L257</f>
        <v>20934.04</v>
      </c>
      <c r="M256" s="15">
        <f t="shared" si="17"/>
        <v>100</v>
      </c>
    </row>
    <row r="257" spans="1:13" ht="231" customHeight="1">
      <c r="A257" s="11"/>
      <c r="B257" s="14" t="s">
        <v>221</v>
      </c>
      <c r="C257" s="7" t="s">
        <v>106</v>
      </c>
      <c r="D257" s="8" t="s">
        <v>1</v>
      </c>
      <c r="E257" s="8">
        <v>11</v>
      </c>
      <c r="F257" s="9" t="s">
        <v>89</v>
      </c>
      <c r="G257" s="9" t="s">
        <v>76</v>
      </c>
      <c r="H257" s="8" t="s">
        <v>69</v>
      </c>
      <c r="I257" s="8" t="s">
        <v>71</v>
      </c>
      <c r="J257" s="8">
        <v>120</v>
      </c>
      <c r="K257" s="13">
        <f>+K258</f>
        <v>20934.04</v>
      </c>
      <c r="L257" s="13">
        <f>+L258</f>
        <v>20934.04</v>
      </c>
      <c r="M257" s="15">
        <f t="shared" si="17"/>
        <v>100</v>
      </c>
    </row>
    <row r="258" spans="1:13" ht="215.25" customHeight="1">
      <c r="A258" s="11"/>
      <c r="B258" s="14" t="s">
        <v>222</v>
      </c>
      <c r="C258" s="7" t="s">
        <v>106</v>
      </c>
      <c r="D258" s="8" t="s">
        <v>1</v>
      </c>
      <c r="E258" s="8">
        <v>11</v>
      </c>
      <c r="F258" s="9" t="s">
        <v>89</v>
      </c>
      <c r="G258" s="9" t="s">
        <v>220</v>
      </c>
      <c r="H258" s="9" t="s">
        <v>83</v>
      </c>
      <c r="I258" s="8" t="s">
        <v>71</v>
      </c>
      <c r="J258" s="8">
        <v>120</v>
      </c>
      <c r="K258" s="13">
        <v>20934.04</v>
      </c>
      <c r="L258" s="13">
        <v>20934.04</v>
      </c>
      <c r="M258" s="15">
        <f t="shared" si="17"/>
        <v>100</v>
      </c>
    </row>
    <row r="259" spans="1:13" ht="54">
      <c r="A259" s="11"/>
      <c r="B259" s="14" t="s">
        <v>122</v>
      </c>
      <c r="C259" s="7" t="s">
        <v>106</v>
      </c>
      <c r="D259" s="8" t="s">
        <v>1</v>
      </c>
      <c r="E259" s="8">
        <v>14</v>
      </c>
      <c r="F259" s="8" t="s">
        <v>69</v>
      </c>
      <c r="G259" s="8" t="s">
        <v>70</v>
      </c>
      <c r="H259" s="8" t="s">
        <v>69</v>
      </c>
      <c r="I259" s="8" t="s">
        <v>71</v>
      </c>
      <c r="J259" s="8" t="s">
        <v>70</v>
      </c>
      <c r="K259" s="13">
        <f>+K260+K263+K266</f>
        <v>9181270.629999999</v>
      </c>
      <c r="L259" s="13">
        <f>+L260+L263+L266</f>
        <v>9181270.629999999</v>
      </c>
      <c r="M259" s="15">
        <f t="shared" si="17"/>
        <v>100</v>
      </c>
    </row>
    <row r="260" spans="1:13" ht="231" customHeight="1">
      <c r="A260" s="11"/>
      <c r="B260" s="14" t="s">
        <v>45</v>
      </c>
      <c r="C260" s="7" t="s">
        <v>106</v>
      </c>
      <c r="D260" s="8" t="s">
        <v>1</v>
      </c>
      <c r="E260" s="8">
        <v>14</v>
      </c>
      <c r="F260" s="9" t="s">
        <v>85</v>
      </c>
      <c r="G260" s="8" t="s">
        <v>70</v>
      </c>
      <c r="H260" s="8" t="s">
        <v>69</v>
      </c>
      <c r="I260" s="8" t="s">
        <v>71</v>
      </c>
      <c r="J260" s="8" t="s">
        <v>70</v>
      </c>
      <c r="K260" s="13">
        <f>+K261</f>
        <v>297138</v>
      </c>
      <c r="L260" s="13">
        <f>+L261</f>
        <v>297138</v>
      </c>
      <c r="M260" s="15">
        <f t="shared" si="17"/>
        <v>100</v>
      </c>
    </row>
    <row r="261" spans="1:13" ht="234">
      <c r="A261" s="11"/>
      <c r="B261" s="14" t="s">
        <v>46</v>
      </c>
      <c r="C261" s="7" t="s">
        <v>106</v>
      </c>
      <c r="D261" s="8" t="s">
        <v>1</v>
      </c>
      <c r="E261" s="8">
        <v>14</v>
      </c>
      <c r="F261" s="9" t="s">
        <v>85</v>
      </c>
      <c r="G261" s="9" t="s">
        <v>82</v>
      </c>
      <c r="H261" s="9" t="s">
        <v>83</v>
      </c>
      <c r="I261" s="8" t="s">
        <v>71</v>
      </c>
      <c r="J261" s="8">
        <v>410</v>
      </c>
      <c r="K261" s="13">
        <f>+K262</f>
        <v>297138</v>
      </c>
      <c r="L261" s="13">
        <f>+L262</f>
        <v>297138</v>
      </c>
      <c r="M261" s="15">
        <f t="shared" si="17"/>
        <v>100</v>
      </c>
    </row>
    <row r="262" spans="1:13" ht="234" customHeight="1">
      <c r="A262" s="11"/>
      <c r="B262" s="14" t="s">
        <v>47</v>
      </c>
      <c r="C262" s="7" t="s">
        <v>106</v>
      </c>
      <c r="D262" s="8" t="s">
        <v>1</v>
      </c>
      <c r="E262" s="8">
        <v>14</v>
      </c>
      <c r="F262" s="9" t="s">
        <v>85</v>
      </c>
      <c r="G262" s="9" t="s">
        <v>90</v>
      </c>
      <c r="H262" s="9" t="s">
        <v>83</v>
      </c>
      <c r="I262" s="8" t="s">
        <v>71</v>
      </c>
      <c r="J262" s="8">
        <v>410</v>
      </c>
      <c r="K262" s="13">
        <v>297138</v>
      </c>
      <c r="L262" s="13">
        <v>297138</v>
      </c>
      <c r="M262" s="15">
        <f t="shared" si="17"/>
        <v>100</v>
      </c>
    </row>
    <row r="263" spans="1:13" ht="81" customHeight="1">
      <c r="A263" s="11"/>
      <c r="B263" s="14" t="s">
        <v>48</v>
      </c>
      <c r="C263" s="7" t="s">
        <v>106</v>
      </c>
      <c r="D263" s="8" t="s">
        <v>1</v>
      </c>
      <c r="E263" s="8">
        <v>14</v>
      </c>
      <c r="F263" s="9" t="s">
        <v>109</v>
      </c>
      <c r="G263" s="8" t="s">
        <v>70</v>
      </c>
      <c r="H263" s="8" t="s">
        <v>69</v>
      </c>
      <c r="I263" s="8" t="s">
        <v>71</v>
      </c>
      <c r="J263" s="8">
        <v>430</v>
      </c>
      <c r="K263" s="13">
        <f>+K264</f>
        <v>3523118.08</v>
      </c>
      <c r="L263" s="13">
        <f>+L264</f>
        <v>3523118.08</v>
      </c>
      <c r="M263" s="15">
        <f t="shared" si="17"/>
        <v>100</v>
      </c>
    </row>
    <row r="264" spans="1:13" ht="80.25" customHeight="1">
      <c r="A264" s="11"/>
      <c r="B264" s="14" t="s">
        <v>49</v>
      </c>
      <c r="C264" s="7" t="s">
        <v>106</v>
      </c>
      <c r="D264" s="8" t="s">
        <v>1</v>
      </c>
      <c r="E264" s="8">
        <v>14</v>
      </c>
      <c r="F264" s="9" t="s">
        <v>109</v>
      </c>
      <c r="G264" s="9" t="s">
        <v>73</v>
      </c>
      <c r="H264" s="8" t="s">
        <v>69</v>
      </c>
      <c r="I264" s="8" t="s">
        <v>71</v>
      </c>
      <c r="J264" s="8">
        <v>430</v>
      </c>
      <c r="K264" s="13">
        <f>+K265</f>
        <v>3523118.08</v>
      </c>
      <c r="L264" s="13">
        <f>+L265</f>
        <v>3523118.08</v>
      </c>
      <c r="M264" s="15">
        <f t="shared" si="17"/>
        <v>100</v>
      </c>
    </row>
    <row r="265" spans="1:13" ht="161.25" customHeight="1">
      <c r="A265" s="11"/>
      <c r="B265" s="14" t="s">
        <v>140</v>
      </c>
      <c r="C265" s="7" t="s">
        <v>106</v>
      </c>
      <c r="D265" s="8" t="s">
        <v>1</v>
      </c>
      <c r="E265" s="8">
        <v>14</v>
      </c>
      <c r="F265" s="9" t="s">
        <v>109</v>
      </c>
      <c r="G265" s="9" t="s">
        <v>107</v>
      </c>
      <c r="H265" s="9" t="s">
        <v>83</v>
      </c>
      <c r="I265" s="8" t="s">
        <v>71</v>
      </c>
      <c r="J265" s="8">
        <v>430</v>
      </c>
      <c r="K265" s="13">
        <v>3523118.08</v>
      </c>
      <c r="L265" s="13">
        <v>3523118.08</v>
      </c>
      <c r="M265" s="15">
        <f t="shared" si="17"/>
        <v>100</v>
      </c>
    </row>
    <row r="266" spans="1:13" ht="84.75" customHeight="1">
      <c r="A266" s="11"/>
      <c r="B266" s="14" t="s">
        <v>255</v>
      </c>
      <c r="C266" s="7" t="s">
        <v>106</v>
      </c>
      <c r="D266" s="8" t="s">
        <v>1</v>
      </c>
      <c r="E266" s="8" t="s">
        <v>253</v>
      </c>
      <c r="F266" s="9" t="s">
        <v>98</v>
      </c>
      <c r="G266" s="9" t="s">
        <v>70</v>
      </c>
      <c r="H266" s="9" t="s">
        <v>69</v>
      </c>
      <c r="I266" s="8" t="s">
        <v>71</v>
      </c>
      <c r="J266" s="8" t="s">
        <v>70</v>
      </c>
      <c r="K266" s="13">
        <f>+K267</f>
        <v>5361014.55</v>
      </c>
      <c r="L266" s="13">
        <f>+L267</f>
        <v>5361014.55</v>
      </c>
      <c r="M266" s="15">
        <f t="shared" si="17"/>
        <v>100</v>
      </c>
    </row>
    <row r="267" spans="1:13" ht="118.5" customHeight="1">
      <c r="A267" s="11"/>
      <c r="B267" s="14" t="s">
        <v>256</v>
      </c>
      <c r="C267" s="7" t="s">
        <v>106</v>
      </c>
      <c r="D267" s="8" t="s">
        <v>1</v>
      </c>
      <c r="E267" s="8" t="s">
        <v>253</v>
      </c>
      <c r="F267" s="9" t="s">
        <v>98</v>
      </c>
      <c r="G267" s="9" t="s">
        <v>82</v>
      </c>
      <c r="H267" s="9" t="s">
        <v>83</v>
      </c>
      <c r="I267" s="8" t="s">
        <v>71</v>
      </c>
      <c r="J267" s="8" t="s">
        <v>254</v>
      </c>
      <c r="K267" s="13">
        <v>5361014.55</v>
      </c>
      <c r="L267" s="13">
        <v>5361014.55</v>
      </c>
      <c r="M267" s="15">
        <f t="shared" si="17"/>
        <v>100</v>
      </c>
    </row>
    <row r="268" spans="1:13" ht="36">
      <c r="A268" s="11"/>
      <c r="B268" s="14" t="s">
        <v>112</v>
      </c>
      <c r="C268" s="7" t="s">
        <v>106</v>
      </c>
      <c r="D268" s="8" t="s">
        <v>1</v>
      </c>
      <c r="E268" s="8">
        <v>16</v>
      </c>
      <c r="F268" s="9" t="s">
        <v>69</v>
      </c>
      <c r="G268" s="9" t="s">
        <v>70</v>
      </c>
      <c r="H268" s="9" t="s">
        <v>69</v>
      </c>
      <c r="I268" s="8" t="s">
        <v>71</v>
      </c>
      <c r="J268" s="8" t="s">
        <v>70</v>
      </c>
      <c r="K268" s="13">
        <f t="shared" ref="K268:L270" si="20">+K269</f>
        <v>126047.88</v>
      </c>
      <c r="L268" s="13">
        <f t="shared" si="20"/>
        <v>126047.88</v>
      </c>
      <c r="M268" s="15">
        <f t="shared" si="17"/>
        <v>100</v>
      </c>
    </row>
    <row r="269" spans="1:13" ht="270">
      <c r="A269" s="11"/>
      <c r="B269" s="14" t="s">
        <v>224</v>
      </c>
      <c r="C269" s="7" t="s">
        <v>106</v>
      </c>
      <c r="D269" s="8" t="s">
        <v>1</v>
      </c>
      <c r="E269" s="8" t="s">
        <v>172</v>
      </c>
      <c r="F269" s="9" t="s">
        <v>93</v>
      </c>
      <c r="G269" s="9" t="s">
        <v>70</v>
      </c>
      <c r="H269" s="9" t="s">
        <v>69</v>
      </c>
      <c r="I269" s="8" t="s">
        <v>71</v>
      </c>
      <c r="J269" s="8" t="s">
        <v>173</v>
      </c>
      <c r="K269" s="13">
        <f>+K270</f>
        <v>126047.88</v>
      </c>
      <c r="L269" s="13">
        <f>+L270</f>
        <v>126047.88</v>
      </c>
      <c r="M269" s="15">
        <f t="shared" si="17"/>
        <v>100</v>
      </c>
    </row>
    <row r="270" spans="1:13" ht="216">
      <c r="A270" s="11"/>
      <c r="B270" s="14" t="s">
        <v>225</v>
      </c>
      <c r="C270" s="7" t="s">
        <v>106</v>
      </c>
      <c r="D270" s="8" t="s">
        <v>1</v>
      </c>
      <c r="E270" s="8" t="s">
        <v>172</v>
      </c>
      <c r="F270" s="9" t="s">
        <v>93</v>
      </c>
      <c r="G270" s="9" t="s">
        <v>223</v>
      </c>
      <c r="H270" s="9" t="s">
        <v>69</v>
      </c>
      <c r="I270" s="8" t="s">
        <v>71</v>
      </c>
      <c r="J270" s="8" t="s">
        <v>173</v>
      </c>
      <c r="K270" s="13">
        <f t="shared" si="20"/>
        <v>126047.88</v>
      </c>
      <c r="L270" s="13">
        <f t="shared" si="20"/>
        <v>126047.88</v>
      </c>
      <c r="M270" s="15">
        <f t="shared" si="17"/>
        <v>100</v>
      </c>
    </row>
    <row r="271" spans="1:13" ht="180">
      <c r="A271" s="11"/>
      <c r="B271" s="14" t="s">
        <v>226</v>
      </c>
      <c r="C271" s="7" t="s">
        <v>106</v>
      </c>
      <c r="D271" s="8" t="s">
        <v>1</v>
      </c>
      <c r="E271" s="8" t="s">
        <v>172</v>
      </c>
      <c r="F271" s="9" t="s">
        <v>93</v>
      </c>
      <c r="G271" s="9" t="s">
        <v>223</v>
      </c>
      <c r="H271" s="9" t="s">
        <v>83</v>
      </c>
      <c r="I271" s="8" t="s">
        <v>71</v>
      </c>
      <c r="J271" s="8" t="s">
        <v>173</v>
      </c>
      <c r="K271" s="13">
        <v>126047.88</v>
      </c>
      <c r="L271" s="13">
        <v>126047.88</v>
      </c>
      <c r="M271" s="15">
        <f t="shared" si="17"/>
        <v>100</v>
      </c>
    </row>
    <row r="272" spans="1:13" ht="29.25" customHeight="1">
      <c r="A272" s="11"/>
      <c r="B272" s="14" t="s">
        <v>259</v>
      </c>
      <c r="C272" s="7" t="s">
        <v>106</v>
      </c>
      <c r="D272" s="8" t="s">
        <v>1</v>
      </c>
      <c r="E272" s="8" t="s">
        <v>257</v>
      </c>
      <c r="F272" s="9" t="s">
        <v>69</v>
      </c>
      <c r="G272" s="9" t="s">
        <v>70</v>
      </c>
      <c r="H272" s="9" t="s">
        <v>69</v>
      </c>
      <c r="I272" s="8" t="s">
        <v>71</v>
      </c>
      <c r="J272" s="8" t="s">
        <v>70</v>
      </c>
      <c r="K272" s="13">
        <f>+K273</f>
        <v>5789</v>
      </c>
      <c r="L272" s="13">
        <f>+L273</f>
        <v>5789</v>
      </c>
      <c r="M272" s="15">
        <f t="shared" ref="M272:M286" si="21">+L272/K272*100</f>
        <v>100</v>
      </c>
    </row>
    <row r="273" spans="1:13" ht="26.25" customHeight="1">
      <c r="A273" s="11"/>
      <c r="B273" s="14" t="s">
        <v>259</v>
      </c>
      <c r="C273" s="7" t="s">
        <v>106</v>
      </c>
      <c r="D273" s="8" t="s">
        <v>1</v>
      </c>
      <c r="E273" s="8" t="s">
        <v>257</v>
      </c>
      <c r="F273" s="9" t="s">
        <v>83</v>
      </c>
      <c r="G273" s="9" t="s">
        <v>70</v>
      </c>
      <c r="H273" s="9" t="s">
        <v>69</v>
      </c>
      <c r="I273" s="8" t="s">
        <v>71</v>
      </c>
      <c r="J273" s="8" t="s">
        <v>258</v>
      </c>
      <c r="K273" s="13">
        <f>+K274</f>
        <v>5789</v>
      </c>
      <c r="L273" s="13">
        <f>+L274</f>
        <v>5789</v>
      </c>
      <c r="M273" s="15">
        <f t="shared" si="21"/>
        <v>100</v>
      </c>
    </row>
    <row r="274" spans="1:13" ht="61.5" customHeight="1">
      <c r="A274" s="11"/>
      <c r="B274" s="14" t="s">
        <v>260</v>
      </c>
      <c r="C274" s="7" t="s">
        <v>106</v>
      </c>
      <c r="D274" s="8" t="s">
        <v>1</v>
      </c>
      <c r="E274" s="8" t="s">
        <v>257</v>
      </c>
      <c r="F274" s="9" t="s">
        <v>83</v>
      </c>
      <c r="G274" s="9" t="s">
        <v>82</v>
      </c>
      <c r="H274" s="9" t="s">
        <v>83</v>
      </c>
      <c r="I274" s="8" t="s">
        <v>71</v>
      </c>
      <c r="J274" s="8" t="s">
        <v>258</v>
      </c>
      <c r="K274" s="13">
        <v>5789</v>
      </c>
      <c r="L274" s="13">
        <v>5789</v>
      </c>
      <c r="M274" s="15">
        <f t="shared" si="21"/>
        <v>100</v>
      </c>
    </row>
    <row r="275" spans="1:13" ht="72">
      <c r="A275" s="16">
        <v>15</v>
      </c>
      <c r="B275" s="14" t="s">
        <v>126</v>
      </c>
      <c r="C275" s="7" t="s">
        <v>110</v>
      </c>
      <c r="D275" s="8"/>
      <c r="E275" s="9"/>
      <c r="F275" s="9"/>
      <c r="G275" s="9"/>
      <c r="H275" s="9"/>
      <c r="I275" s="8"/>
      <c r="J275" s="8"/>
      <c r="K275" s="13">
        <f>+K276</f>
        <v>991080.95</v>
      </c>
      <c r="L275" s="13">
        <f>+L276</f>
        <v>991080.95</v>
      </c>
      <c r="M275" s="15">
        <f t="shared" si="21"/>
        <v>100</v>
      </c>
    </row>
    <row r="276" spans="1:13" ht="36">
      <c r="A276" s="11"/>
      <c r="B276" s="14" t="s">
        <v>77</v>
      </c>
      <c r="C276" s="7" t="s">
        <v>110</v>
      </c>
      <c r="D276" s="8" t="s">
        <v>1</v>
      </c>
      <c r="E276" s="8" t="s">
        <v>69</v>
      </c>
      <c r="F276" s="8" t="s">
        <v>69</v>
      </c>
      <c r="G276" s="8" t="s">
        <v>70</v>
      </c>
      <c r="H276" s="8" t="s">
        <v>69</v>
      </c>
      <c r="I276" s="8" t="s">
        <v>71</v>
      </c>
      <c r="J276" s="8" t="s">
        <v>70</v>
      </c>
      <c r="K276" s="13">
        <f>+K277+K281</f>
        <v>991080.95</v>
      </c>
      <c r="L276" s="13">
        <f>+L277+L281</f>
        <v>991080.95</v>
      </c>
      <c r="M276" s="15">
        <f t="shared" si="21"/>
        <v>100</v>
      </c>
    </row>
    <row r="277" spans="1:13" ht="80.25" customHeight="1">
      <c r="A277" s="11"/>
      <c r="B277" s="14" t="s">
        <v>121</v>
      </c>
      <c r="C277" s="7" t="s">
        <v>110</v>
      </c>
      <c r="D277" s="8" t="s">
        <v>1</v>
      </c>
      <c r="E277" s="8">
        <v>11</v>
      </c>
      <c r="F277" s="8" t="s">
        <v>69</v>
      </c>
      <c r="G277" s="8" t="s">
        <v>70</v>
      </c>
      <c r="H277" s="8" t="s">
        <v>69</v>
      </c>
      <c r="I277" s="8" t="s">
        <v>71</v>
      </c>
      <c r="J277" s="8" t="s">
        <v>70</v>
      </c>
      <c r="K277" s="13">
        <f t="shared" ref="K277:L279" si="22">+K278</f>
        <v>757624.23</v>
      </c>
      <c r="L277" s="13">
        <f t="shared" si="22"/>
        <v>757624.23</v>
      </c>
      <c r="M277" s="15">
        <f t="shared" si="21"/>
        <v>100</v>
      </c>
    </row>
    <row r="278" spans="1:13" ht="231" customHeight="1">
      <c r="A278" s="11"/>
      <c r="B278" s="14" t="s">
        <v>30</v>
      </c>
      <c r="C278" s="7" t="s">
        <v>110</v>
      </c>
      <c r="D278" s="8" t="s">
        <v>1</v>
      </c>
      <c r="E278" s="8">
        <v>11</v>
      </c>
      <c r="F278" s="9" t="s">
        <v>83</v>
      </c>
      <c r="G278" s="8" t="s">
        <v>70</v>
      </c>
      <c r="H278" s="8" t="s">
        <v>69</v>
      </c>
      <c r="I278" s="8" t="s">
        <v>71</v>
      </c>
      <c r="J278" s="8">
        <v>120</v>
      </c>
      <c r="K278" s="13">
        <f t="shared" si="22"/>
        <v>757624.23</v>
      </c>
      <c r="L278" s="13">
        <f t="shared" si="22"/>
        <v>757624.23</v>
      </c>
      <c r="M278" s="15">
        <f t="shared" si="21"/>
        <v>100</v>
      </c>
    </row>
    <row r="279" spans="1:13" ht="153" customHeight="1">
      <c r="A279" s="11"/>
      <c r="B279" s="14" t="s">
        <v>43</v>
      </c>
      <c r="C279" s="7" t="s">
        <v>110</v>
      </c>
      <c r="D279" s="8" t="s">
        <v>1</v>
      </c>
      <c r="E279" s="8">
        <v>11</v>
      </c>
      <c r="F279" s="9" t="s">
        <v>83</v>
      </c>
      <c r="G279" s="9" t="s">
        <v>73</v>
      </c>
      <c r="H279" s="8" t="s">
        <v>69</v>
      </c>
      <c r="I279" s="8" t="s">
        <v>71</v>
      </c>
      <c r="J279" s="8">
        <v>120</v>
      </c>
      <c r="K279" s="13">
        <f t="shared" si="22"/>
        <v>757624.23</v>
      </c>
      <c r="L279" s="13">
        <f t="shared" si="22"/>
        <v>757624.23</v>
      </c>
      <c r="M279" s="15">
        <f t="shared" si="21"/>
        <v>100</v>
      </c>
    </row>
    <row r="280" spans="1:13" ht="191.25" customHeight="1">
      <c r="A280" s="11"/>
      <c r="B280" s="14" t="s">
        <v>50</v>
      </c>
      <c r="C280" s="7" t="s">
        <v>110</v>
      </c>
      <c r="D280" s="8" t="s">
        <v>1</v>
      </c>
      <c r="E280" s="8">
        <v>11</v>
      </c>
      <c r="F280" s="9" t="s">
        <v>83</v>
      </c>
      <c r="G280" s="9" t="s">
        <v>107</v>
      </c>
      <c r="H280" s="9" t="s">
        <v>98</v>
      </c>
      <c r="I280" s="8" t="s">
        <v>71</v>
      </c>
      <c r="J280" s="8">
        <v>120</v>
      </c>
      <c r="K280" s="13">
        <v>757624.23</v>
      </c>
      <c r="L280" s="13">
        <v>757624.23</v>
      </c>
      <c r="M280" s="15">
        <f t="shared" si="21"/>
        <v>100</v>
      </c>
    </row>
    <row r="281" spans="1:13" ht="54">
      <c r="A281" s="11"/>
      <c r="B281" s="14" t="s">
        <v>122</v>
      </c>
      <c r="C281" s="7" t="s">
        <v>110</v>
      </c>
      <c r="D281" s="8" t="s">
        <v>1</v>
      </c>
      <c r="E281" s="8">
        <v>14</v>
      </c>
      <c r="F281" s="8" t="s">
        <v>69</v>
      </c>
      <c r="G281" s="8" t="s">
        <v>70</v>
      </c>
      <c r="H281" s="8" t="s">
        <v>69</v>
      </c>
      <c r="I281" s="8" t="s">
        <v>71</v>
      </c>
      <c r="J281" s="8" t="s">
        <v>70</v>
      </c>
      <c r="K281" s="13">
        <f t="shared" ref="K281:L283" si="23">+K282</f>
        <v>233456.72</v>
      </c>
      <c r="L281" s="13">
        <f t="shared" si="23"/>
        <v>233456.72</v>
      </c>
      <c r="M281" s="15">
        <f t="shared" si="21"/>
        <v>100</v>
      </c>
    </row>
    <row r="282" spans="1:13" ht="78" customHeight="1">
      <c r="A282" s="11"/>
      <c r="B282" s="14" t="s">
        <v>48</v>
      </c>
      <c r="C282" s="7" t="s">
        <v>110</v>
      </c>
      <c r="D282" s="8" t="s">
        <v>1</v>
      </c>
      <c r="E282" s="8">
        <v>14</v>
      </c>
      <c r="F282" s="9" t="s">
        <v>109</v>
      </c>
      <c r="G282" s="8" t="s">
        <v>70</v>
      </c>
      <c r="H282" s="8" t="s">
        <v>69</v>
      </c>
      <c r="I282" s="8" t="s">
        <v>71</v>
      </c>
      <c r="J282" s="8">
        <v>430</v>
      </c>
      <c r="K282" s="13">
        <f t="shared" si="23"/>
        <v>233456.72</v>
      </c>
      <c r="L282" s="13">
        <f t="shared" si="23"/>
        <v>233456.72</v>
      </c>
      <c r="M282" s="15">
        <f t="shared" si="21"/>
        <v>100</v>
      </c>
    </row>
    <row r="283" spans="1:13" ht="78.75" customHeight="1">
      <c r="A283" s="11"/>
      <c r="B283" s="14" t="s">
        <v>49</v>
      </c>
      <c r="C283" s="7" t="s">
        <v>110</v>
      </c>
      <c r="D283" s="8" t="s">
        <v>1</v>
      </c>
      <c r="E283" s="8">
        <v>14</v>
      </c>
      <c r="F283" s="9" t="s">
        <v>109</v>
      </c>
      <c r="G283" s="9" t="s">
        <v>73</v>
      </c>
      <c r="H283" s="8" t="s">
        <v>69</v>
      </c>
      <c r="I283" s="8" t="s">
        <v>71</v>
      </c>
      <c r="J283" s="8">
        <v>430</v>
      </c>
      <c r="K283" s="13">
        <f t="shared" si="23"/>
        <v>233456.72</v>
      </c>
      <c r="L283" s="13">
        <f t="shared" si="23"/>
        <v>233456.72</v>
      </c>
      <c r="M283" s="15">
        <f t="shared" si="21"/>
        <v>100</v>
      </c>
    </row>
    <row r="284" spans="1:13" ht="117" customHeight="1">
      <c r="A284" s="11"/>
      <c r="B284" s="14" t="s">
        <v>51</v>
      </c>
      <c r="C284" s="7" t="s">
        <v>110</v>
      </c>
      <c r="D284" s="8" t="s">
        <v>1</v>
      </c>
      <c r="E284" s="8">
        <v>14</v>
      </c>
      <c r="F284" s="9" t="s">
        <v>109</v>
      </c>
      <c r="G284" s="9" t="s">
        <v>107</v>
      </c>
      <c r="H284" s="8">
        <v>13</v>
      </c>
      <c r="I284" s="8" t="s">
        <v>71</v>
      </c>
      <c r="J284" s="8">
        <v>430</v>
      </c>
      <c r="K284" s="13">
        <v>233456.72</v>
      </c>
      <c r="L284" s="13">
        <v>233456.72</v>
      </c>
      <c r="M284" s="15">
        <f t="shared" si="21"/>
        <v>100</v>
      </c>
    </row>
    <row r="285" spans="1:13" ht="45.75" customHeight="1">
      <c r="A285" s="16">
        <v>16</v>
      </c>
      <c r="B285" s="14" t="s">
        <v>158</v>
      </c>
      <c r="C285" s="7" t="s">
        <v>157</v>
      </c>
      <c r="D285" s="8"/>
      <c r="E285" s="8"/>
      <c r="F285" s="8"/>
      <c r="G285" s="9"/>
      <c r="H285" s="9"/>
      <c r="I285" s="8"/>
      <c r="J285" s="8"/>
      <c r="K285" s="13">
        <f>+K286</f>
        <v>352619.18000000005</v>
      </c>
      <c r="L285" s="13">
        <f>+L286</f>
        <v>352619.18000000005</v>
      </c>
      <c r="M285" s="15">
        <f t="shared" si="21"/>
        <v>100</v>
      </c>
    </row>
    <row r="286" spans="1:13" ht="36">
      <c r="A286" s="11"/>
      <c r="B286" s="14" t="s">
        <v>77</v>
      </c>
      <c r="C286" s="7" t="s">
        <v>157</v>
      </c>
      <c r="D286" s="8" t="s">
        <v>1</v>
      </c>
      <c r="E286" s="8" t="s">
        <v>69</v>
      </c>
      <c r="F286" s="8" t="s">
        <v>69</v>
      </c>
      <c r="G286" s="9" t="s">
        <v>70</v>
      </c>
      <c r="H286" s="9" t="s">
        <v>69</v>
      </c>
      <c r="I286" s="8" t="s">
        <v>71</v>
      </c>
      <c r="J286" s="8" t="s">
        <v>70</v>
      </c>
      <c r="K286" s="13">
        <f>+K287</f>
        <v>352619.18000000005</v>
      </c>
      <c r="L286" s="13">
        <f>+L287</f>
        <v>352619.18000000005</v>
      </c>
      <c r="M286" s="15">
        <f t="shared" si="21"/>
        <v>100</v>
      </c>
    </row>
    <row r="287" spans="1:13" ht="36">
      <c r="A287" s="11"/>
      <c r="B287" s="14" t="s">
        <v>112</v>
      </c>
      <c r="C287" s="7" t="s">
        <v>157</v>
      </c>
      <c r="D287" s="8" t="s">
        <v>1</v>
      </c>
      <c r="E287" s="8">
        <v>16</v>
      </c>
      <c r="F287" s="8" t="s">
        <v>69</v>
      </c>
      <c r="G287" s="9" t="s">
        <v>70</v>
      </c>
      <c r="H287" s="9" t="s">
        <v>69</v>
      </c>
      <c r="I287" s="8" t="s">
        <v>71</v>
      </c>
      <c r="J287" s="8" t="s">
        <v>70</v>
      </c>
      <c r="K287" s="13">
        <f>+K291+K288</f>
        <v>352619.18000000005</v>
      </c>
      <c r="L287" s="13">
        <f>+L291+L288</f>
        <v>352619.18000000005</v>
      </c>
      <c r="M287" s="15">
        <f t="shared" ref="M287:M292" si="24">+L287/K287*100</f>
        <v>100</v>
      </c>
    </row>
    <row r="288" spans="1:13" ht="36">
      <c r="A288" s="11"/>
      <c r="B288" s="14" t="s">
        <v>205</v>
      </c>
      <c r="C288" s="7" t="s">
        <v>157</v>
      </c>
      <c r="D288" s="8" t="s">
        <v>1</v>
      </c>
      <c r="E288" s="8" t="s">
        <v>172</v>
      </c>
      <c r="F288" s="8" t="s">
        <v>108</v>
      </c>
      <c r="G288" s="9" t="s">
        <v>70</v>
      </c>
      <c r="H288" s="9" t="s">
        <v>69</v>
      </c>
      <c r="I288" s="8" t="s">
        <v>71</v>
      </c>
      <c r="J288" s="8" t="s">
        <v>173</v>
      </c>
      <c r="K288" s="13">
        <f>+K289</f>
        <v>14807.84</v>
      </c>
      <c r="L288" s="13">
        <f>+L289</f>
        <v>14807.84</v>
      </c>
      <c r="M288" s="15">
        <f t="shared" si="24"/>
        <v>100</v>
      </c>
    </row>
    <row r="289" spans="1:13" ht="162">
      <c r="A289" s="11"/>
      <c r="B289" s="14" t="s">
        <v>206</v>
      </c>
      <c r="C289" s="7" t="s">
        <v>157</v>
      </c>
      <c r="D289" s="8" t="s">
        <v>1</v>
      </c>
      <c r="E289" s="8" t="s">
        <v>172</v>
      </c>
      <c r="F289" s="8" t="s">
        <v>108</v>
      </c>
      <c r="G289" s="9" t="s">
        <v>154</v>
      </c>
      <c r="H289" s="9" t="s">
        <v>69</v>
      </c>
      <c r="I289" s="8" t="s">
        <v>71</v>
      </c>
      <c r="J289" s="8" t="s">
        <v>173</v>
      </c>
      <c r="K289" s="13">
        <f>+K290</f>
        <v>14807.84</v>
      </c>
      <c r="L289" s="13">
        <f>+L290</f>
        <v>14807.84</v>
      </c>
      <c r="M289" s="15">
        <f t="shared" si="24"/>
        <v>100</v>
      </c>
    </row>
    <row r="290" spans="1:13" ht="193.5" customHeight="1">
      <c r="A290" s="11"/>
      <c r="B290" s="14" t="s">
        <v>207</v>
      </c>
      <c r="C290" s="7" t="s">
        <v>157</v>
      </c>
      <c r="D290" s="8" t="s">
        <v>1</v>
      </c>
      <c r="E290" s="8" t="s">
        <v>172</v>
      </c>
      <c r="F290" s="8" t="s">
        <v>108</v>
      </c>
      <c r="G290" s="9" t="s">
        <v>183</v>
      </c>
      <c r="H290" s="9" t="s">
        <v>72</v>
      </c>
      <c r="I290" s="8" t="s">
        <v>71</v>
      </c>
      <c r="J290" s="8" t="s">
        <v>173</v>
      </c>
      <c r="K290" s="13">
        <v>14807.84</v>
      </c>
      <c r="L290" s="13">
        <v>14807.84</v>
      </c>
      <c r="M290" s="15">
        <f t="shared" si="24"/>
        <v>100</v>
      </c>
    </row>
    <row r="291" spans="1:13" ht="41.25" customHeight="1">
      <c r="A291" s="11"/>
      <c r="B291" s="14" t="s">
        <v>218</v>
      </c>
      <c r="C291" s="7" t="s">
        <v>157</v>
      </c>
      <c r="D291" s="8" t="s">
        <v>1</v>
      </c>
      <c r="E291" s="8" t="s">
        <v>172</v>
      </c>
      <c r="F291" s="8" t="s">
        <v>217</v>
      </c>
      <c r="G291" s="9" t="s">
        <v>70</v>
      </c>
      <c r="H291" s="9" t="s">
        <v>72</v>
      </c>
      <c r="I291" s="8" t="s">
        <v>71</v>
      </c>
      <c r="J291" s="8" t="s">
        <v>173</v>
      </c>
      <c r="K291" s="13">
        <f>+K292</f>
        <v>337811.34</v>
      </c>
      <c r="L291" s="13">
        <f>+L292</f>
        <v>337811.34</v>
      </c>
      <c r="M291" s="15">
        <f t="shared" si="24"/>
        <v>100</v>
      </c>
    </row>
    <row r="292" spans="1:13" ht="270">
      <c r="A292" s="11"/>
      <c r="B292" s="14" t="s">
        <v>219</v>
      </c>
      <c r="C292" s="7" t="s">
        <v>157</v>
      </c>
      <c r="D292" s="8" t="s">
        <v>1</v>
      </c>
      <c r="E292" s="8" t="s">
        <v>172</v>
      </c>
      <c r="F292" s="8" t="s">
        <v>217</v>
      </c>
      <c r="G292" s="9" t="s">
        <v>82</v>
      </c>
      <c r="H292" s="9" t="s">
        <v>72</v>
      </c>
      <c r="I292" s="8" t="s">
        <v>71</v>
      </c>
      <c r="J292" s="8" t="s">
        <v>173</v>
      </c>
      <c r="K292" s="13">
        <v>337811.34</v>
      </c>
      <c r="L292" s="13">
        <v>337811.34</v>
      </c>
      <c r="M292" s="15">
        <f t="shared" si="24"/>
        <v>100</v>
      </c>
    </row>
    <row r="293" spans="1:13" ht="66.75" customHeight="1">
      <c r="A293" s="16">
        <v>17</v>
      </c>
      <c r="B293" s="14" t="s">
        <v>282</v>
      </c>
      <c r="C293" s="7" t="s">
        <v>281</v>
      </c>
      <c r="D293" s="8"/>
      <c r="E293" s="8"/>
      <c r="F293" s="8"/>
      <c r="G293" s="9"/>
      <c r="H293" s="9"/>
      <c r="I293" s="8"/>
      <c r="J293" s="8"/>
      <c r="K293" s="13">
        <f>+K294</f>
        <v>0</v>
      </c>
      <c r="L293" s="13">
        <f>+L294</f>
        <v>3334</v>
      </c>
      <c r="M293" s="15"/>
    </row>
    <row r="294" spans="1:13" ht="36">
      <c r="A294" s="11"/>
      <c r="B294" s="14" t="s">
        <v>77</v>
      </c>
      <c r="C294" s="7" t="s">
        <v>281</v>
      </c>
      <c r="D294" s="8" t="s">
        <v>1</v>
      </c>
      <c r="E294" s="8" t="s">
        <v>69</v>
      </c>
      <c r="F294" s="8" t="s">
        <v>69</v>
      </c>
      <c r="G294" s="9" t="s">
        <v>70</v>
      </c>
      <c r="H294" s="9" t="s">
        <v>69</v>
      </c>
      <c r="I294" s="8" t="s">
        <v>71</v>
      </c>
      <c r="J294" s="8" t="s">
        <v>70</v>
      </c>
      <c r="K294" s="13">
        <f>+K295</f>
        <v>0</v>
      </c>
      <c r="L294" s="13">
        <f>+L295</f>
        <v>3334</v>
      </c>
      <c r="M294" s="15"/>
    </row>
    <row r="295" spans="1:13" ht="36">
      <c r="A295" s="11"/>
      <c r="B295" s="14" t="s">
        <v>112</v>
      </c>
      <c r="C295" s="7" t="s">
        <v>281</v>
      </c>
      <c r="D295" s="8" t="s">
        <v>1</v>
      </c>
      <c r="E295" s="8">
        <v>16</v>
      </c>
      <c r="F295" s="8" t="s">
        <v>69</v>
      </c>
      <c r="G295" s="9" t="s">
        <v>70</v>
      </c>
      <c r="H295" s="9" t="s">
        <v>69</v>
      </c>
      <c r="I295" s="8" t="s">
        <v>71</v>
      </c>
      <c r="J295" s="8" t="s">
        <v>70</v>
      </c>
      <c r="K295" s="13">
        <f>+K298+K296</f>
        <v>0</v>
      </c>
      <c r="L295" s="13">
        <f>+L298+L296</f>
        <v>3334</v>
      </c>
      <c r="M295" s="15"/>
    </row>
    <row r="296" spans="1:13" ht="36">
      <c r="A296" s="11"/>
      <c r="B296" s="14" t="s">
        <v>218</v>
      </c>
      <c r="C296" s="7" t="s">
        <v>281</v>
      </c>
      <c r="D296" s="8" t="s">
        <v>1</v>
      </c>
      <c r="E296" s="8" t="s">
        <v>172</v>
      </c>
      <c r="F296" s="8" t="s">
        <v>217</v>
      </c>
      <c r="G296" s="9" t="s">
        <v>70</v>
      </c>
      <c r="H296" s="9" t="s">
        <v>72</v>
      </c>
      <c r="I296" s="8" t="s">
        <v>71</v>
      </c>
      <c r="J296" s="8" t="s">
        <v>173</v>
      </c>
      <c r="K296" s="13">
        <f>+K297</f>
        <v>0</v>
      </c>
      <c r="L296" s="13">
        <f>+L297</f>
        <v>3334</v>
      </c>
      <c r="M296" s="15"/>
    </row>
    <row r="297" spans="1:13" ht="270">
      <c r="A297" s="11"/>
      <c r="B297" s="14" t="s">
        <v>219</v>
      </c>
      <c r="C297" s="7" t="s">
        <v>281</v>
      </c>
      <c r="D297" s="8" t="s">
        <v>1</v>
      </c>
      <c r="E297" s="8" t="s">
        <v>172</v>
      </c>
      <c r="F297" s="8" t="s">
        <v>217</v>
      </c>
      <c r="G297" s="9" t="s">
        <v>82</v>
      </c>
      <c r="H297" s="9" t="s">
        <v>72</v>
      </c>
      <c r="I297" s="8" t="s">
        <v>71</v>
      </c>
      <c r="J297" s="8" t="s">
        <v>173</v>
      </c>
      <c r="K297" s="13"/>
      <c r="L297" s="13">
        <v>3334</v>
      </c>
      <c r="M297" s="15"/>
    </row>
  </sheetData>
  <protectedRanges>
    <protectedRange sqref="J275 J88:J96 J221:J234 J172:J177 J188:J208 J65:J69 J73:J75 J79:J86 J103:J108 J110:J111 J115:J118 J137:J153 J179:J180 J210:J213 J216:J218 J240:J243 J285:J297" name="krista_tf_17_0_0_1"/>
    <protectedRange sqref="D15:D16 D41:D42 D57:D58 D113:D297 D63:D69 D71:D111" name="krista_tf_11_0_0_1_2"/>
    <protectedRange sqref="E127:E131 E64:E69 E73:E76 E115:E118 E216:E218 E285:E297" name="krista_tf_12_0_0_1_2"/>
    <protectedRange sqref="E63 E181 H280 E15:F16 E41:F42 E57:F58 H248 E119:F126 H258 F285:F297 F127:F131 H250:H255 F63:F69 E71:F72 F73:F76 E77:F111 F115:F118 E113:F114 E132:F180 E182:F215 F216:F218 E219:F284" name="krista_tf_13_0_0_1_2"/>
    <protectedRange sqref="J109 J219:J220 J15:J16 G15:G16 J235:J239 J63:J64 J41:J42 G41:G42 J57:J58 G57:G58 J76:J78 J181:J187 J209 J276:J284 J244:J274 G113:G297 J87 J97:J102 J119:J136 G63:G69 J71:J72 G71:G111 J113:J114 J154:J171 J178 J214:J215" name="krista_tf_14_0_0_1_2"/>
    <protectedRange sqref="F181 H15:H16 H41:H42 H249 H256:H257 H57:H58 H281:H297 H63:H69 H71:H111 H113:H247 H259:H279" name="krista_tf_15_0_0_1_2"/>
    <protectedRange sqref="I15:I16 I41:I42 I57:I58 I113:I297 I63:I69 I71:I111" name="krista_tf_16_0_0_1_2"/>
  </protectedRanges>
  <mergeCells count="13">
    <mergeCell ref="C1:M1"/>
    <mergeCell ref="C9:J9"/>
    <mergeCell ref="I10:J10"/>
    <mergeCell ref="D10:H10"/>
    <mergeCell ref="B9:B11"/>
    <mergeCell ref="A9:A11"/>
    <mergeCell ref="B6:M6"/>
    <mergeCell ref="B7:M7"/>
    <mergeCell ref="C10:C11"/>
    <mergeCell ref="K9:K11"/>
    <mergeCell ref="L9:M9"/>
    <mergeCell ref="L10:L11"/>
    <mergeCell ref="M10:M11"/>
  </mergeCells>
  <pageMargins left="0.78740157480314965" right="0.31496062992125984" top="0.47244094488188981" bottom="0.43307086614173229" header="0.39370078740157483" footer="0.39370078740157483"/>
  <pageSetup paperSize="9" scale="5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Приложение 1</vt:lpstr>
      <vt:lpstr>__bookmark_1</vt:lpstr>
      <vt:lpstr>__bookmark_2</vt:lpstr>
      <vt:lpstr>'Приложение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Андреевна Льготина</dc:creator>
  <cp:lastModifiedBy>User</cp:lastModifiedBy>
  <cp:lastPrinted>2025-03-28T04:43:44Z</cp:lastPrinted>
  <dcterms:created xsi:type="dcterms:W3CDTF">2017-02-14T05:06:26Z</dcterms:created>
  <dcterms:modified xsi:type="dcterms:W3CDTF">2025-06-05T06:46:46Z</dcterms:modified>
</cp:coreProperties>
</file>