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19440" windowHeight="8820"/>
  </bookViews>
  <sheets>
    <sheet name="МП" sheetId="3" r:id="rId1"/>
  </sheets>
  <definedNames>
    <definedName name="_xlnm.Print_Titles" localSheetId="0">МП!$14:$14</definedName>
  </definedNames>
  <calcPr calcId="124519"/>
</workbook>
</file>

<file path=xl/calcChain.xml><?xml version="1.0" encoding="utf-8"?>
<calcChain xmlns="http://schemas.openxmlformats.org/spreadsheetml/2006/main">
  <c r="S82" i="3"/>
  <c r="R82"/>
  <c r="S29"/>
  <c r="R29"/>
  <c r="F30"/>
  <c r="F35"/>
  <c r="F36"/>
  <c r="F50"/>
  <c r="G30"/>
  <c r="G50"/>
  <c r="G78"/>
  <c r="G83"/>
  <c r="G88"/>
  <c r="G93"/>
  <c r="G98"/>
  <c r="G99"/>
  <c r="F78"/>
  <c r="F83"/>
  <c r="F88"/>
  <c r="F93"/>
  <c r="F98"/>
  <c r="F99"/>
  <c r="S129"/>
  <c r="R129"/>
  <c r="S124"/>
  <c r="R124"/>
  <c r="S97"/>
  <c r="R97"/>
  <c r="S92"/>
  <c r="R92"/>
  <c r="S87"/>
  <c r="R87"/>
  <c r="S77"/>
  <c r="R77"/>
  <c r="S49"/>
  <c r="R49"/>
  <c r="S34"/>
  <c r="R34"/>
  <c r="K26"/>
  <c r="G120"/>
  <c r="F120"/>
  <c r="G125"/>
  <c r="F125"/>
  <c r="G130"/>
  <c r="F130"/>
  <c r="G135"/>
  <c r="F135"/>
  <c r="N140"/>
  <c r="O115"/>
  <c r="N115"/>
  <c r="O143"/>
  <c r="N143"/>
  <c r="M143"/>
  <c r="L143"/>
  <c r="K143"/>
  <c r="J143"/>
  <c r="I143"/>
  <c r="G143" s="1"/>
  <c r="H143"/>
  <c r="F143"/>
  <c r="O142"/>
  <c r="N142"/>
  <c r="M142"/>
  <c r="L142"/>
  <c r="K142"/>
  <c r="J142"/>
  <c r="I142"/>
  <c r="H142"/>
  <c r="F142" s="1"/>
  <c r="G138"/>
  <c r="F138"/>
  <c r="F137"/>
  <c r="G136"/>
  <c r="F136"/>
  <c r="O134"/>
  <c r="N134"/>
  <c r="M134"/>
  <c r="L134"/>
  <c r="K134"/>
  <c r="J134"/>
  <c r="I134"/>
  <c r="G134" s="1"/>
  <c r="H134"/>
  <c r="F134" s="1"/>
  <c r="G133"/>
  <c r="F133"/>
  <c r="F132"/>
  <c r="G131"/>
  <c r="F131"/>
  <c r="O129"/>
  <c r="N129"/>
  <c r="M129"/>
  <c r="L129"/>
  <c r="K129"/>
  <c r="J129"/>
  <c r="I129"/>
  <c r="G129" s="1"/>
  <c r="H129"/>
  <c r="G128"/>
  <c r="F128"/>
  <c r="F127"/>
  <c r="G126"/>
  <c r="F126"/>
  <c r="O124"/>
  <c r="N124"/>
  <c r="M124"/>
  <c r="L124"/>
  <c r="K124"/>
  <c r="J124"/>
  <c r="I124"/>
  <c r="H124"/>
  <c r="G123"/>
  <c r="F123"/>
  <c r="F122"/>
  <c r="G121"/>
  <c r="F121"/>
  <c r="O119"/>
  <c r="N119"/>
  <c r="M119"/>
  <c r="L119"/>
  <c r="K119"/>
  <c r="J119"/>
  <c r="I119"/>
  <c r="G119" s="1"/>
  <c r="H119"/>
  <c r="O118"/>
  <c r="N118"/>
  <c r="M118"/>
  <c r="L118"/>
  <c r="K118"/>
  <c r="J118"/>
  <c r="I118"/>
  <c r="H118"/>
  <c r="O117"/>
  <c r="N117"/>
  <c r="N112" s="1"/>
  <c r="M117"/>
  <c r="L117"/>
  <c r="L112" s="1"/>
  <c r="K117"/>
  <c r="J117"/>
  <c r="J112" s="1"/>
  <c r="I117"/>
  <c r="H117"/>
  <c r="H113"/>
  <c r="F113" s="1"/>
  <c r="O112"/>
  <c r="M112"/>
  <c r="K112"/>
  <c r="I112"/>
  <c r="H112"/>
  <c r="L28"/>
  <c r="M28"/>
  <c r="N28"/>
  <c r="O28"/>
  <c r="L27"/>
  <c r="M27"/>
  <c r="N27"/>
  <c r="O27"/>
  <c r="L26"/>
  <c r="M26"/>
  <c r="N26"/>
  <c r="O26"/>
  <c r="L22"/>
  <c r="M22"/>
  <c r="N22"/>
  <c r="O22"/>
  <c r="L23"/>
  <c r="M23"/>
  <c r="N23"/>
  <c r="O23"/>
  <c r="L34"/>
  <c r="M34"/>
  <c r="N34"/>
  <c r="O34"/>
  <c r="L46"/>
  <c r="L41" s="1"/>
  <c r="M46"/>
  <c r="M41" s="1"/>
  <c r="N46"/>
  <c r="N41" s="1"/>
  <c r="O46"/>
  <c r="O41" s="1"/>
  <c r="L47"/>
  <c r="L42" s="1"/>
  <c r="M47"/>
  <c r="M42" s="1"/>
  <c r="N47"/>
  <c r="N42" s="1"/>
  <c r="O47"/>
  <c r="O42" s="1"/>
  <c r="L48"/>
  <c r="L43" s="1"/>
  <c r="M48"/>
  <c r="M43" s="1"/>
  <c r="N48"/>
  <c r="N43" s="1"/>
  <c r="O48"/>
  <c r="O43" s="1"/>
  <c r="L75"/>
  <c r="L70" s="1"/>
  <c r="L105" s="1"/>
  <c r="M75"/>
  <c r="M70" s="1"/>
  <c r="M105" s="1"/>
  <c r="N75"/>
  <c r="N70" s="1"/>
  <c r="N105" s="1"/>
  <c r="O75"/>
  <c r="O70" s="1"/>
  <c r="O105" s="1"/>
  <c r="L76"/>
  <c r="M76"/>
  <c r="N76"/>
  <c r="O76"/>
  <c r="L106"/>
  <c r="L141" s="1"/>
  <c r="L116" s="1"/>
  <c r="L111" s="1"/>
  <c r="M106"/>
  <c r="M141" s="1"/>
  <c r="M116" s="1"/>
  <c r="M111" s="1"/>
  <c r="N106"/>
  <c r="N141" s="1"/>
  <c r="N116" s="1"/>
  <c r="N111" s="1"/>
  <c r="O106"/>
  <c r="O141" s="1"/>
  <c r="O116" s="1"/>
  <c r="O111" s="1"/>
  <c r="O74"/>
  <c r="O69" s="1"/>
  <c r="O104" s="1"/>
  <c r="O146" s="1"/>
  <c r="N74"/>
  <c r="N69" s="1"/>
  <c r="O73"/>
  <c r="O72" s="1"/>
  <c r="O67" s="1"/>
  <c r="N73"/>
  <c r="N68" s="1"/>
  <c r="N103" s="1"/>
  <c r="O82"/>
  <c r="N82"/>
  <c r="O77"/>
  <c r="N77"/>
  <c r="O92"/>
  <c r="N92"/>
  <c r="O87"/>
  <c r="N87"/>
  <c r="O97"/>
  <c r="N97"/>
  <c r="O49"/>
  <c r="N49"/>
  <c r="O45"/>
  <c r="N45"/>
  <c r="O44"/>
  <c r="N44"/>
  <c r="O40"/>
  <c r="N40"/>
  <c r="O39"/>
  <c r="N39"/>
  <c r="O29"/>
  <c r="N29"/>
  <c r="O25"/>
  <c r="O24" s="1"/>
  <c r="O18" s="1"/>
  <c r="N25"/>
  <c r="N24" s="1"/>
  <c r="N18" s="1"/>
  <c r="O21"/>
  <c r="N21"/>
  <c r="H97"/>
  <c r="I97"/>
  <c r="J97"/>
  <c r="K97"/>
  <c r="L97"/>
  <c r="M97"/>
  <c r="M92"/>
  <c r="L92"/>
  <c r="M87"/>
  <c r="L87"/>
  <c r="M82"/>
  <c r="L82"/>
  <c r="M77"/>
  <c r="L77"/>
  <c r="M74"/>
  <c r="M69" s="1"/>
  <c r="M104" s="1"/>
  <c r="M146" s="1"/>
  <c r="L74"/>
  <c r="L69" s="1"/>
  <c r="L104" s="1"/>
  <c r="L146" s="1"/>
  <c r="M73"/>
  <c r="L73"/>
  <c r="M25"/>
  <c r="M24" s="1"/>
  <c r="M18" s="1"/>
  <c r="L25"/>
  <c r="L24" s="1"/>
  <c r="L18" s="1"/>
  <c r="M21"/>
  <c r="L21"/>
  <c r="M20"/>
  <c r="M29"/>
  <c r="L29"/>
  <c r="M49"/>
  <c r="L49"/>
  <c r="L44" s="1"/>
  <c r="L39" s="1"/>
  <c r="M45"/>
  <c r="L45"/>
  <c r="L40" s="1"/>
  <c r="M44"/>
  <c r="M39" s="1"/>
  <c r="M40"/>
  <c r="M61" s="1"/>
  <c r="M60" s="1"/>
  <c r="I106"/>
  <c r="J106"/>
  <c r="J141" s="1"/>
  <c r="J116" s="1"/>
  <c r="J111" s="1"/>
  <c r="K106"/>
  <c r="K141" s="1"/>
  <c r="K116" s="1"/>
  <c r="K111" s="1"/>
  <c r="I76"/>
  <c r="J76"/>
  <c r="K76"/>
  <c r="I75"/>
  <c r="I70" s="1"/>
  <c r="I105" s="1"/>
  <c r="I140" s="1"/>
  <c r="J75"/>
  <c r="J70" s="1"/>
  <c r="J105" s="1"/>
  <c r="J140" s="1"/>
  <c r="K75"/>
  <c r="K70" s="1"/>
  <c r="K105" s="1"/>
  <c r="K140" s="1"/>
  <c r="I74"/>
  <c r="G74" s="1"/>
  <c r="J74"/>
  <c r="J69"/>
  <c r="J104" s="1"/>
  <c r="K74"/>
  <c r="K69" s="1"/>
  <c r="K104" s="1"/>
  <c r="I73"/>
  <c r="J73"/>
  <c r="K73"/>
  <c r="H74"/>
  <c r="H75"/>
  <c r="H70" s="1"/>
  <c r="H76"/>
  <c r="H71" s="1"/>
  <c r="H73"/>
  <c r="F73" s="1"/>
  <c r="H69"/>
  <c r="H104" s="1"/>
  <c r="I48"/>
  <c r="I43" s="1"/>
  <c r="J48"/>
  <c r="J43" s="1"/>
  <c r="K48"/>
  <c r="K43" s="1"/>
  <c r="I47"/>
  <c r="I42" s="1"/>
  <c r="J47"/>
  <c r="J42" s="1"/>
  <c r="K47"/>
  <c r="K42" s="1"/>
  <c r="I46"/>
  <c r="I41" s="1"/>
  <c r="G41" s="1"/>
  <c r="J46"/>
  <c r="J41" s="1"/>
  <c r="K46"/>
  <c r="K41" s="1"/>
  <c r="I45"/>
  <c r="I40" s="1"/>
  <c r="G40" s="1"/>
  <c r="J45"/>
  <c r="J40" s="1"/>
  <c r="K45"/>
  <c r="K40" s="1"/>
  <c r="H48"/>
  <c r="H43" s="1"/>
  <c r="H47"/>
  <c r="H42" s="1"/>
  <c r="H46"/>
  <c r="H41" s="1"/>
  <c r="H45"/>
  <c r="H40" s="1"/>
  <c r="I28"/>
  <c r="I23" s="1"/>
  <c r="J28"/>
  <c r="J23" s="1"/>
  <c r="K28"/>
  <c r="I27"/>
  <c r="I22" s="1"/>
  <c r="J27"/>
  <c r="J22" s="1"/>
  <c r="K27"/>
  <c r="K22" s="1"/>
  <c r="I26"/>
  <c r="I21" s="1"/>
  <c r="G21" s="1"/>
  <c r="J26"/>
  <c r="J21" s="1"/>
  <c r="K21"/>
  <c r="I25"/>
  <c r="I20" s="1"/>
  <c r="J25"/>
  <c r="J20" s="1"/>
  <c r="J61" s="1"/>
  <c r="K25"/>
  <c r="K20" s="1"/>
  <c r="K61" s="1"/>
  <c r="H28"/>
  <c r="F28" s="1"/>
  <c r="H27"/>
  <c r="H22" s="1"/>
  <c r="H26"/>
  <c r="H21" s="1"/>
  <c r="H62" s="1"/>
  <c r="H25"/>
  <c r="H20" s="1"/>
  <c r="I34"/>
  <c r="J34"/>
  <c r="K34"/>
  <c r="G34" s="1"/>
  <c r="H34"/>
  <c r="I29"/>
  <c r="J29"/>
  <c r="K29"/>
  <c r="H29"/>
  <c r="F100"/>
  <c r="F101"/>
  <c r="F94"/>
  <c r="F95"/>
  <c r="F96"/>
  <c r="F89"/>
  <c r="F90"/>
  <c r="F91"/>
  <c r="F84"/>
  <c r="F85"/>
  <c r="F86"/>
  <c r="F79"/>
  <c r="F80"/>
  <c r="F81"/>
  <c r="F51"/>
  <c r="F52"/>
  <c r="F53"/>
  <c r="F37"/>
  <c r="F38"/>
  <c r="F33"/>
  <c r="F31"/>
  <c r="F32"/>
  <c r="G101"/>
  <c r="G96"/>
  <c r="G94"/>
  <c r="G91"/>
  <c r="G89"/>
  <c r="G84"/>
  <c r="G80"/>
  <c r="G79"/>
  <c r="G51"/>
  <c r="G36"/>
  <c r="G32"/>
  <c r="G31"/>
  <c r="G86"/>
  <c r="G81"/>
  <c r="G53"/>
  <c r="G35"/>
  <c r="G33"/>
  <c r="F54"/>
  <c r="F56"/>
  <c r="F58"/>
  <c r="I92"/>
  <c r="H92"/>
  <c r="I87"/>
  <c r="H87"/>
  <c r="I82"/>
  <c r="H82"/>
  <c r="I77"/>
  <c r="H77"/>
  <c r="I68"/>
  <c r="I103" s="1"/>
  <c r="I49"/>
  <c r="H49"/>
  <c r="H44" s="1"/>
  <c r="J68"/>
  <c r="J103" s="1"/>
  <c r="K92"/>
  <c r="J92"/>
  <c r="K87"/>
  <c r="J87"/>
  <c r="K82"/>
  <c r="J82"/>
  <c r="K77"/>
  <c r="J77"/>
  <c r="K49"/>
  <c r="K44" s="1"/>
  <c r="K39" s="1"/>
  <c r="J49"/>
  <c r="J44" s="1"/>
  <c r="J39" s="1"/>
  <c r="G48"/>
  <c r="F46"/>
  <c r="F27"/>
  <c r="G46"/>
  <c r="F48"/>
  <c r="I24"/>
  <c r="I18" s="1"/>
  <c r="I72"/>
  <c r="I67" s="1"/>
  <c r="H23"/>
  <c r="H72"/>
  <c r="F47"/>
  <c r="I69"/>
  <c r="I104" s="1"/>
  <c r="G104" s="1"/>
  <c r="F75"/>
  <c r="K68"/>
  <c r="F29" l="1"/>
  <c r="F74"/>
  <c r="G124"/>
  <c r="F117"/>
  <c r="F118"/>
  <c r="G49"/>
  <c r="F82"/>
  <c r="F92"/>
  <c r="F34"/>
  <c r="F40"/>
  <c r="G106"/>
  <c r="F129"/>
  <c r="F44"/>
  <c r="G77"/>
  <c r="G87"/>
  <c r="G29"/>
  <c r="G73"/>
  <c r="F97"/>
  <c r="F124"/>
  <c r="F77"/>
  <c r="F87"/>
  <c r="G97"/>
  <c r="F119"/>
  <c r="G82"/>
  <c r="G92"/>
  <c r="F69"/>
  <c r="G25"/>
  <c r="G20" s="1"/>
  <c r="F49"/>
  <c r="G26"/>
  <c r="F25"/>
  <c r="G142"/>
  <c r="F26"/>
  <c r="G69"/>
  <c r="G45"/>
  <c r="F45"/>
  <c r="F21"/>
  <c r="J102"/>
  <c r="J115"/>
  <c r="J114" s="1"/>
  <c r="J109" s="1"/>
  <c r="J139"/>
  <c r="O147"/>
  <c r="O148" s="1"/>
  <c r="K115"/>
  <c r="K114" s="1"/>
  <c r="K109" s="1"/>
  <c r="K139"/>
  <c r="L140"/>
  <c r="L147"/>
  <c r="L148" s="1"/>
  <c r="M140"/>
  <c r="M147"/>
  <c r="M148" s="1"/>
  <c r="I115"/>
  <c r="N147"/>
  <c r="N148" s="1"/>
  <c r="I141"/>
  <c r="F112"/>
  <c r="N104"/>
  <c r="N146" s="1"/>
  <c r="O68"/>
  <c r="O103" s="1"/>
  <c r="O102" s="1"/>
  <c r="N72"/>
  <c r="N67" s="1"/>
  <c r="N102"/>
  <c r="O20"/>
  <c r="O61" s="1"/>
  <c r="O60" s="1"/>
  <c r="N20"/>
  <c r="N61" s="1"/>
  <c r="J72"/>
  <c r="J67" s="1"/>
  <c r="G43"/>
  <c r="I44"/>
  <c r="G44" s="1"/>
  <c r="K63"/>
  <c r="K147" s="1"/>
  <c r="J64"/>
  <c r="I62"/>
  <c r="G28"/>
  <c r="K72"/>
  <c r="I63"/>
  <c r="I147" s="1"/>
  <c r="M72"/>
  <c r="M67" s="1"/>
  <c r="L72"/>
  <c r="L67" s="1"/>
  <c r="M68"/>
  <c r="M103" s="1"/>
  <c r="M145" s="1"/>
  <c r="L68"/>
  <c r="L103" s="1"/>
  <c r="L20"/>
  <c r="L61" s="1"/>
  <c r="L60" s="1"/>
  <c r="H106"/>
  <c r="F71"/>
  <c r="H67"/>
  <c r="H24"/>
  <c r="F24" s="1"/>
  <c r="F18" s="1"/>
  <c r="K24"/>
  <c r="G24" s="1"/>
  <c r="G18" s="1"/>
  <c r="K23"/>
  <c r="K64" s="1"/>
  <c r="K148" s="1"/>
  <c r="F23"/>
  <c r="F76"/>
  <c r="J24"/>
  <c r="J18" s="1"/>
  <c r="J63"/>
  <c r="J147" s="1"/>
  <c r="J148" s="1"/>
  <c r="F41"/>
  <c r="K62"/>
  <c r="K146" s="1"/>
  <c r="I64"/>
  <c r="H64"/>
  <c r="F43"/>
  <c r="H146"/>
  <c r="F146" s="1"/>
  <c r="I61"/>
  <c r="G61" s="1"/>
  <c r="G63"/>
  <c r="F42"/>
  <c r="H63"/>
  <c r="H39"/>
  <c r="F39" s="1"/>
  <c r="H61"/>
  <c r="J145"/>
  <c r="I146"/>
  <c r="G146" s="1"/>
  <c r="H105"/>
  <c r="F70"/>
  <c r="G105"/>
  <c r="I102"/>
  <c r="J62"/>
  <c r="J146" s="1"/>
  <c r="K103"/>
  <c r="K102" s="1"/>
  <c r="H68"/>
  <c r="F68" s="1"/>
  <c r="M144" l="1"/>
  <c r="G72"/>
  <c r="I110"/>
  <c r="G62"/>
  <c r="F20"/>
  <c r="F104"/>
  <c r="N60"/>
  <c r="N145"/>
  <c r="F61"/>
  <c r="G68"/>
  <c r="G103"/>
  <c r="F72"/>
  <c r="F67"/>
  <c r="K110"/>
  <c r="F62"/>
  <c r="F105"/>
  <c r="H140"/>
  <c r="L139"/>
  <c r="L115"/>
  <c r="J110"/>
  <c r="F106"/>
  <c r="H141"/>
  <c r="M139"/>
  <c r="M115"/>
  <c r="G115" s="1"/>
  <c r="G141"/>
  <c r="I116"/>
  <c r="I139"/>
  <c r="N144"/>
  <c r="G23"/>
  <c r="K60"/>
  <c r="L145"/>
  <c r="L144" s="1"/>
  <c r="K145"/>
  <c r="K144" s="1"/>
  <c r="I39"/>
  <c r="G39" s="1"/>
  <c r="K67"/>
  <c r="G67" s="1"/>
  <c r="M102"/>
  <c r="G102" s="1"/>
  <c r="L102"/>
  <c r="H18"/>
  <c r="K18"/>
  <c r="F63"/>
  <c r="H147"/>
  <c r="F147" s="1"/>
  <c r="H60"/>
  <c r="I145"/>
  <c r="I60"/>
  <c r="I148"/>
  <c r="G148" s="1"/>
  <c r="G64"/>
  <c r="H103"/>
  <c r="F103" s="1"/>
  <c r="F64"/>
  <c r="J60"/>
  <c r="J144"/>
  <c r="G60" l="1"/>
  <c r="F60"/>
  <c r="H139"/>
  <c r="H115"/>
  <c r="F115" s="1"/>
  <c r="G116"/>
  <c r="I111"/>
  <c r="G111" s="1"/>
  <c r="L114"/>
  <c r="L109" s="1"/>
  <c r="L110"/>
  <c r="I114"/>
  <c r="F141"/>
  <c r="H116"/>
  <c r="M110"/>
  <c r="G110" s="1"/>
  <c r="M114"/>
  <c r="M109" s="1"/>
  <c r="H102"/>
  <c r="F102" s="1"/>
  <c r="I144"/>
  <c r="H145"/>
  <c r="F145" s="1"/>
  <c r="H148"/>
  <c r="F148" s="1"/>
  <c r="F116" l="1"/>
  <c r="H111"/>
  <c r="F111" s="1"/>
  <c r="H110"/>
  <c r="F110" s="1"/>
  <c r="H114"/>
  <c r="I109"/>
  <c r="G109" s="1"/>
  <c r="H144"/>
  <c r="F144" s="1"/>
  <c r="H109" l="1"/>
  <c r="F109" s="1"/>
  <c r="N139"/>
  <c r="F139" s="1"/>
  <c r="N110"/>
  <c r="N114" l="1"/>
  <c r="O114"/>
  <c r="N109" l="1"/>
  <c r="F114"/>
  <c r="O109"/>
  <c r="G114"/>
  <c r="O110"/>
  <c r="O140" s="1"/>
  <c r="G140" l="1"/>
  <c r="F140"/>
  <c r="O145"/>
  <c r="O139"/>
  <c r="G139" s="1"/>
  <c r="O144" l="1"/>
  <c r="G144" s="1"/>
  <c r="G145"/>
</calcChain>
</file>

<file path=xl/sharedStrings.xml><?xml version="1.0" encoding="utf-8"?>
<sst xmlns="http://schemas.openxmlformats.org/spreadsheetml/2006/main" count="446" uniqueCount="120">
  <si>
    <t>№ п/п</t>
  </si>
  <si>
    <t>Целевая статья расходов</t>
  </si>
  <si>
    <t>Источник</t>
  </si>
  <si>
    <t>Код бюджетной классификации</t>
  </si>
  <si>
    <t>План</t>
  </si>
  <si>
    <t>Наименование</t>
  </si>
  <si>
    <t>Единица измерения</t>
  </si>
  <si>
    <t>О Т Ч Е Т</t>
  </si>
  <si>
    <t>ВСЕГО по  муниципальной программе</t>
  </si>
  <si>
    <t>Факт</t>
  </si>
  <si>
    <t xml:space="preserve">Факт </t>
  </si>
  <si>
    <t xml:space="preserve"> о реализации муниципальной программы  Москаленского муниципального района Омской области</t>
  </si>
  <si>
    <t>Значение</t>
  </si>
  <si>
    <t>Наименование показателя</t>
  </si>
  <si>
    <t>Финансовое обеспечение</t>
  </si>
  <si>
    <t>1. Налоговых и неналоговых доходов, поступлений нецелевого характера из местного бюджета(далее -источник №1)</t>
  </si>
  <si>
    <t>2. Поступлений целевого характера из областного бюджета(далее - источник №2)</t>
  </si>
  <si>
    <t>- источник №1</t>
  </si>
  <si>
    <t>- источник №2</t>
  </si>
  <si>
    <t>Главный распорядитель средств районного бюджета</t>
  </si>
  <si>
    <t>процент</t>
  </si>
  <si>
    <t>(502) Администрация Москаленского муниципального района Омской области</t>
  </si>
  <si>
    <t>х</t>
  </si>
  <si>
    <t>Объем рублей</t>
  </si>
  <si>
    <t>Цель муниципальной программы "Обеспечение развития физической культуры и спорта и реализации мероприятий в сфере молодежной политики в Москаленском муниципальном районе Омской области"</t>
  </si>
  <si>
    <t>Задача 1 муниципальной программы "Создание благоприятных условий для развития физкультурно-спортивной работы с населением Москаленского района"</t>
  </si>
  <si>
    <t xml:space="preserve">Цель подпрограммы 1 муниципальной программы "Создание благоприятных условий для развития физкультурно-спортивной работы с населением Москаленского района" </t>
  </si>
  <si>
    <t>Задача 1 подпрограммы 1 муниципальной программы "Развитие физкультурно-спортивной работы с населением Москаленского района"</t>
  </si>
  <si>
    <t>Всего, из них расходы за счет:</t>
  </si>
  <si>
    <t>Доля населения систематически занимающегося физической культурой и спортом</t>
  </si>
  <si>
    <t>Итого по подпрограмме № 1 муниципальной программы</t>
  </si>
  <si>
    <t>Цель подпрограммы 2 муниципальной программы "Создание благоприятных условий для реализации молодежной политики на территории Москаленского района, обеспечения деятельности  учреждений сферы молодежной политики Москаленского района"</t>
  </si>
  <si>
    <t>Задача 2 муниципальной программы "Создание благоприятных условий для реализации молодежной политики на территории Москаленского района, обеспечения деятельности  учреждений сферы молодежной политики Москаленского района"</t>
  </si>
  <si>
    <t>Задача 1 муниципальной программы 2 муниципальной программы "Реализация мероприятий для детей и молодежи, организация оздоровления и трудоустройства несовершеннолетних граждан"</t>
  </si>
  <si>
    <t>Итого по подпрограмме № 2 муниципальной программы</t>
  </si>
  <si>
    <t xml:space="preserve">единиц </t>
  </si>
  <si>
    <t>Количество проводимых мероприятий для детей и молодежи</t>
  </si>
  <si>
    <t xml:space="preserve">"Развитие физической культуры и спорта и реализация мероприятий в сфере молодежной политики в Москаленском районе" </t>
  </si>
  <si>
    <t>Задача №2 подпрограммы №1 "Реализация программ  спортивной подготовки"</t>
  </si>
  <si>
    <t>Основное мероприятие: Осуществление спортивной подготовки</t>
  </si>
  <si>
    <t>(502) МБУ "Москаленская спортивная школа"</t>
  </si>
  <si>
    <t>Количество участия в спортивных мероприятиях</t>
  </si>
  <si>
    <t>Основное мероприятие: Развитие физической культуры</t>
  </si>
  <si>
    <t>Мероприятие 1: Обеспечение деятельности учреждения осуществляющего спортивную подготовку</t>
  </si>
  <si>
    <t>ОМ:Реализация мероприятий в сфере молодежной политики</t>
  </si>
  <si>
    <t>Темп роста расходов на молодежную политику</t>
  </si>
  <si>
    <t>%</t>
  </si>
  <si>
    <t>Доля трудоустроенных несовершеннолетних от общего числа несовершеннолетних граждан</t>
  </si>
  <si>
    <t>Количество оздоровленных несовершеннолетних</t>
  </si>
  <si>
    <t>чел.</t>
  </si>
  <si>
    <t>1.1</t>
  </si>
  <si>
    <t>1.1.1</t>
  </si>
  <si>
    <t>2.1</t>
  </si>
  <si>
    <t>2.1.1</t>
  </si>
  <si>
    <t>3.1</t>
  </si>
  <si>
    <t>3.1.1</t>
  </si>
  <si>
    <t>3.1.2</t>
  </si>
  <si>
    <t>3.1.3</t>
  </si>
  <si>
    <t>3.1.4</t>
  </si>
  <si>
    <t>3.1.5</t>
  </si>
  <si>
    <t>(502) Администрация Москаленского муниципального района Омской области,МКУ "Москаленский ЦРДиМ"</t>
  </si>
  <si>
    <t>100</t>
  </si>
  <si>
    <t>Доля оздоровленных несовершеннолетних от общего числа несовершеннолетних граждан</t>
  </si>
  <si>
    <t>1.1.2</t>
  </si>
  <si>
    <t>36</t>
  </si>
  <si>
    <t>0</t>
  </si>
  <si>
    <t>3</t>
  </si>
  <si>
    <t>Количество модернизированных и эксплуатируемых плоскостных спортивных сооружений</t>
  </si>
  <si>
    <t>ед.</t>
  </si>
  <si>
    <t>101</t>
  </si>
  <si>
    <t>109</t>
  </si>
  <si>
    <t>120</t>
  </si>
  <si>
    <t>105</t>
  </si>
  <si>
    <t>Целевой индикатор мероприятий муниципальной программы</t>
  </si>
  <si>
    <t>Всего</t>
  </si>
  <si>
    <t>3. Иных источников финансирования, предусмотренных законодательством(далее - источникN3)</t>
  </si>
  <si>
    <t>4. Переходящего остатка бюджетных средств (далее - источникN4)</t>
  </si>
  <si>
    <t>- источник №3</t>
  </si>
  <si>
    <t>- источник №4</t>
  </si>
  <si>
    <t>источник №4</t>
  </si>
  <si>
    <t>Мероприятие 4:Организация трудовой деятельности несовершеннолетних</t>
  </si>
  <si>
    <t>Мероприятие 2:Организация и проведение мероприятий для детей и молодежи</t>
  </si>
  <si>
    <t>Мероприятие 1:Обеспечение деятельности учреждений молодежной политики</t>
  </si>
  <si>
    <t>Мероприятие 1:Организация и проведение мероприятий и соревнований</t>
  </si>
  <si>
    <t>Мероприятие 5:Организация и осуществление мероприятий по работе с детьми и молодежью в каникулярное время</t>
  </si>
  <si>
    <t>24</t>
  </si>
  <si>
    <t>110</t>
  </si>
  <si>
    <t>111</t>
  </si>
  <si>
    <t>3,8</t>
  </si>
  <si>
    <t>на 01 января 2025 г.</t>
  </si>
  <si>
    <t>Цель подпрограммы 3 муниципальной программы "Создание благоприятных условий для формирования системы мотивации граждан к здоровому образу жизни, включая здоровое питание и отказ от вредных привычек</t>
  </si>
  <si>
    <t>Задача 3 муниципальной программы  "Создание благоприятных условий для формирования системы мотивации граждан к здоровому образу жизни, включая здоровое питание и отказ от вредных привычек"</t>
  </si>
  <si>
    <t>Мероприятие 1: Организация провилактических мероприятий, способствующих снижению заболеваемости и смертности населения</t>
  </si>
  <si>
    <t>Мероприятие 3: Создание условий, обеспечивающих возможность для ведения здорового образа жизни за счет повышения эффективности функционирования спортивных сооружений</t>
  </si>
  <si>
    <t>Мероприятие 4: Увеличение числа населения, охваченного профилактическими мероприятиями по здоровому образу жизни, включая информационно-коммуникационную компанию</t>
  </si>
  <si>
    <t>Итого по подпрограмме № 3 муниципальной программы</t>
  </si>
  <si>
    <t>Доля населения, охваченного профилактическими медосмотрами, диспансеризацией определенных групп взрослого населения и периодическими медосмотрами  способствующими снижению заболеваемости и смертности населения</t>
  </si>
  <si>
    <t>Снижение количества лиц, с установленным диагнозом ожирения</t>
  </si>
  <si>
    <t>Количество функционирующих спортивных сооружений к общей численности населения района(на 1 тысячу населения)</t>
  </si>
  <si>
    <t>Доля населения активных участников мероприятий по здоровому образу жизни к общей численности жителей района в отчетном году</t>
  </si>
  <si>
    <t>118</t>
  </si>
  <si>
    <t>103</t>
  </si>
  <si>
    <t>4,4</t>
  </si>
  <si>
    <t>34</t>
  </si>
  <si>
    <t>49</t>
  </si>
  <si>
    <t>5</t>
  </si>
  <si>
    <t>ОМ: Развитие системы оздоровления путем вовлечения населения в реализацию программ ведения здорового образа жизни и отказа от вредных привычек</t>
  </si>
  <si>
    <t>Мероприятие 2:Субсидия организациям, индивидуальным предпринимателям на модернизацию и эксплуатацию плоскостных спортивных сооружений находящихся на территории муниципального образования Омской области, включая их оснащение спортивным оборудованием и инвентарем</t>
  </si>
  <si>
    <t>единицы</t>
  </si>
  <si>
    <t>Мероприятие 3:Организация отдыха, оздоровления несовершеннолетних</t>
  </si>
  <si>
    <t>Задача 3 муниципальной программы: Формирование системы мотивации граждан к здоровому образу жизни, включая здоровое питание и отказ от вредных привычек</t>
  </si>
  <si>
    <t>Мероприятие 2: Снижение числа лиц, страдающих ожирением (Е66)</t>
  </si>
  <si>
    <t>шт.</t>
  </si>
  <si>
    <t>4</t>
  </si>
  <si>
    <t>4.1</t>
  </si>
  <si>
    <t>4.1.1</t>
  </si>
  <si>
    <t>4.1.2</t>
  </si>
  <si>
    <t>4.1.3</t>
  </si>
  <si>
    <t>4.1.4</t>
  </si>
  <si>
    <t>Глава муниципального района                                                                                                                                                                                                  А.В.Ряполов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</si>
</sst>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#,##0.00_ ;[Red]\-#,##0.00\ "/>
  </numFmts>
  <fonts count="8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6">
    <xf numFmtId="0" fontId="0" fillId="0" borderId="0" xfId="0"/>
    <xf numFmtId="0" fontId="1" fillId="0" borderId="0" xfId="0" applyFont="1"/>
    <xf numFmtId="0" fontId="3" fillId="2" borderId="0" xfId="0" applyFont="1" applyFill="1"/>
    <xf numFmtId="0" fontId="3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wrapText="1"/>
    </xf>
    <xf numFmtId="49" fontId="1" fillId="0" borderId="1" xfId="0" applyNumberFormat="1" applyFont="1" applyFill="1" applyBorder="1" applyAlignment="1">
      <alignment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left" wrapText="1"/>
    </xf>
    <xf numFmtId="2" fontId="1" fillId="0" borderId="1" xfId="0" applyNumberFormat="1" applyFont="1" applyFill="1" applyBorder="1" applyAlignment="1">
      <alignment horizontal="left"/>
    </xf>
    <xf numFmtId="2" fontId="1" fillId="0" borderId="2" xfId="0" applyNumberFormat="1" applyFont="1" applyFill="1" applyBorder="1" applyAlignment="1">
      <alignment horizontal="left"/>
    </xf>
    <xf numFmtId="0" fontId="5" fillId="0" borderId="1" xfId="0" applyFont="1" applyFill="1" applyBorder="1" applyAlignment="1">
      <alignment vertical="top" wrapText="1"/>
    </xf>
    <xf numFmtId="2" fontId="1" fillId="0" borderId="12" xfId="0" applyNumberFormat="1" applyFont="1" applyFill="1" applyBorder="1" applyAlignment="1">
      <alignment horizontal="left" wrapText="1"/>
    </xf>
    <xf numFmtId="2" fontId="1" fillId="0" borderId="6" xfId="0" applyNumberFormat="1" applyFont="1" applyBorder="1" applyAlignment="1">
      <alignment horizontal="left"/>
    </xf>
    <xf numFmtId="0" fontId="1" fillId="0" borderId="1" xfId="0" applyFont="1" applyFill="1" applyBorder="1" applyAlignment="1">
      <alignment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left"/>
    </xf>
    <xf numFmtId="0" fontId="1" fillId="2" borderId="9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165" fontId="6" fillId="0" borderId="16" xfId="0" applyNumberFormat="1" applyFont="1" applyBorder="1" applyAlignment="1">
      <alignment horizontal="left" vertical="center"/>
    </xf>
    <xf numFmtId="165" fontId="6" fillId="0" borderId="17" xfId="0" applyNumberFormat="1" applyFont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left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7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ill="1"/>
    <xf numFmtId="165" fontId="6" fillId="2" borderId="16" xfId="0" applyNumberFormat="1" applyFont="1" applyFill="1" applyBorder="1" applyAlignment="1">
      <alignment horizontal="left" vertical="center"/>
    </xf>
    <xf numFmtId="2" fontId="1" fillId="2" borderId="2" xfId="0" applyNumberFormat="1" applyFont="1" applyFill="1" applyBorder="1" applyAlignment="1">
      <alignment horizontal="left"/>
    </xf>
    <xf numFmtId="165" fontId="6" fillId="2" borderId="17" xfId="0" applyNumberFormat="1" applyFont="1" applyFill="1" applyBorder="1" applyAlignment="1">
      <alignment horizontal="left" vertical="center"/>
    </xf>
    <xf numFmtId="2" fontId="1" fillId="2" borderId="3" xfId="0" applyNumberFormat="1" applyFont="1" applyFill="1" applyBorder="1" applyAlignment="1">
      <alignment horizontal="left"/>
    </xf>
    <xf numFmtId="2" fontId="1" fillId="2" borderId="7" xfId="0" applyNumberFormat="1" applyFont="1" applyFill="1" applyBorder="1" applyAlignment="1">
      <alignment horizontal="left"/>
    </xf>
    <xf numFmtId="0" fontId="1" fillId="2" borderId="0" xfId="0" applyFont="1" applyFill="1" applyAlignment="1">
      <alignment wrapText="1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2" fontId="1" fillId="2" borderId="18" xfId="0" applyNumberFormat="1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/>
    </xf>
    <xf numFmtId="0" fontId="1" fillId="0" borderId="0" xfId="0" applyFont="1" applyBorder="1"/>
    <xf numFmtId="0" fontId="3" fillId="2" borderId="0" xfId="0" applyFont="1" applyFill="1" applyBorder="1" applyAlignment="1">
      <alignment wrapText="1"/>
    </xf>
    <xf numFmtId="4" fontId="1" fillId="2" borderId="0" xfId="0" applyNumberFormat="1" applyFont="1" applyFill="1" applyBorder="1" applyAlignment="1">
      <alignment wrapText="1"/>
    </xf>
    <xf numFmtId="4" fontId="3" fillId="2" borderId="0" xfId="0" applyNumberFormat="1" applyFont="1" applyFill="1" applyBorder="1" applyAlignment="1">
      <alignment wrapText="1"/>
    </xf>
    <xf numFmtId="165" fontId="6" fillId="2" borderId="19" xfId="0" applyNumberFormat="1" applyFont="1" applyFill="1" applyBorder="1" applyAlignment="1">
      <alignment horizontal="left" vertical="center"/>
    </xf>
    <xf numFmtId="165" fontId="6" fillId="0" borderId="1" xfId="0" applyNumberFormat="1" applyFont="1" applyBorder="1" applyAlignment="1">
      <alignment horizontal="left" vertical="center"/>
    </xf>
    <xf numFmtId="165" fontId="6" fillId="2" borderId="1" xfId="0" applyNumberFormat="1" applyFont="1" applyFill="1" applyBorder="1" applyAlignment="1">
      <alignment horizontal="left" vertical="center"/>
    </xf>
    <xf numFmtId="0" fontId="5" fillId="0" borderId="2" xfId="0" applyFont="1" applyFill="1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49" fontId="1" fillId="0" borderId="8" xfId="0" applyNumberFormat="1" applyFont="1" applyFill="1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6" xfId="0" applyBorder="1" applyAlignment="1">
      <alignment vertical="center"/>
    </xf>
    <xf numFmtId="49" fontId="1" fillId="0" borderId="8" xfId="0" applyNumberFormat="1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2" fontId="1" fillId="0" borderId="13" xfId="0" applyNumberFormat="1" applyFont="1" applyFill="1" applyBorder="1" applyAlignment="1">
      <alignment horizontal="left" wrapText="1"/>
    </xf>
    <xf numFmtId="2" fontId="2" fillId="0" borderId="7" xfId="0" applyNumberFormat="1" applyFont="1" applyBorder="1" applyAlignment="1">
      <alignment horizontal="left"/>
    </xf>
    <xf numFmtId="2" fontId="1" fillId="0" borderId="13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0" fillId="0" borderId="0" xfId="0" applyAlignment="1"/>
    <xf numFmtId="0" fontId="1" fillId="2" borderId="2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0" fillId="0" borderId="15" xfId="0" applyBorder="1" applyAlignment="1"/>
    <xf numFmtId="0" fontId="0" fillId="0" borderId="12" xfId="0" applyBorder="1" applyAlignment="1"/>
    <xf numFmtId="0" fontId="1" fillId="2" borderId="2" xfId="0" applyFont="1" applyFill="1" applyBorder="1" applyAlignment="1">
      <alignment wrapText="1"/>
    </xf>
    <xf numFmtId="0" fontId="1" fillId="2" borderId="15" xfId="0" applyFont="1" applyFill="1" applyBorder="1" applyAlignment="1">
      <alignment wrapText="1"/>
    </xf>
    <xf numFmtId="0" fontId="2" fillId="0" borderId="1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2" fontId="1" fillId="2" borderId="13" xfId="0" applyNumberFormat="1" applyFont="1" applyFill="1" applyBorder="1" applyAlignment="1">
      <alignment horizontal="left"/>
    </xf>
    <xf numFmtId="2" fontId="1" fillId="2" borderId="7" xfId="0" applyNumberFormat="1" applyFont="1" applyFill="1" applyBorder="1" applyAlignment="1">
      <alignment horizontal="left"/>
    </xf>
    <xf numFmtId="0" fontId="1" fillId="2" borderId="1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2" fontId="1" fillId="0" borderId="13" xfId="0" applyNumberFormat="1" applyFont="1" applyFill="1" applyBorder="1" applyAlignment="1">
      <alignment horizontal="left"/>
    </xf>
    <xf numFmtId="2" fontId="1" fillId="0" borderId="7" xfId="0" applyNumberFormat="1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49" fontId="0" fillId="2" borderId="3" xfId="0" applyNumberFormat="1" applyFill="1" applyBorder="1" applyAlignment="1">
      <alignment horizontal="center" vertical="center" wrapText="1"/>
    </xf>
    <xf numFmtId="49" fontId="0" fillId="2" borderId="7" xfId="0" applyNumberForma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49" fontId="1" fillId="0" borderId="13" xfId="0" applyNumberFormat="1" applyFon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wrapText="1"/>
    </xf>
    <xf numFmtId="49" fontId="1" fillId="0" borderId="15" xfId="0" applyNumberFormat="1" applyFont="1" applyFill="1" applyBorder="1" applyAlignment="1">
      <alignment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2" borderId="14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13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" fontId="1" fillId="0" borderId="13" xfId="0" applyNumberFormat="1" applyFont="1" applyFill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2" fontId="1" fillId="0" borderId="13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top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0" xfId="0" applyFont="1" applyBorder="1" applyAlignment="1">
      <alignment horizontal="justify" wrapText="1"/>
    </xf>
    <xf numFmtId="0" fontId="1" fillId="2" borderId="0" xfId="0" applyFont="1" applyFill="1" applyBorder="1" applyAlignment="1">
      <alignment horizontal="justify" wrapText="1"/>
    </xf>
    <xf numFmtId="0" fontId="3" fillId="2" borderId="0" xfId="0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wrapText="1"/>
    </xf>
    <xf numFmtId="49" fontId="1" fillId="0" borderId="7" xfId="0" applyNumberFormat="1" applyFont="1" applyFill="1" applyBorder="1" applyAlignment="1">
      <alignment wrapText="1"/>
    </xf>
    <xf numFmtId="49" fontId="4" fillId="0" borderId="13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49" fontId="1" fillId="0" borderId="13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vertical="center" wrapText="1"/>
    </xf>
    <xf numFmtId="49" fontId="1" fillId="0" borderId="7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vertical="top" wrapText="1"/>
    </xf>
    <xf numFmtId="49" fontId="1" fillId="0" borderId="7" xfId="0" applyNumberFormat="1" applyFont="1" applyFill="1" applyBorder="1" applyAlignment="1">
      <alignment vertical="top" wrapText="1"/>
    </xf>
    <xf numFmtId="49" fontId="1" fillId="0" borderId="13" xfId="0" applyNumberFormat="1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7" xfId="0" applyNumberFormat="1" applyFont="1" applyFill="1" applyBorder="1" applyAlignment="1">
      <alignment horizontal="left" vertical="top" wrapText="1"/>
    </xf>
    <xf numFmtId="49" fontId="1" fillId="0" borderId="8" xfId="0" applyNumberFormat="1" applyFont="1" applyFill="1" applyBorder="1" applyAlignment="1">
      <alignment horizontal="left" vertical="top" wrapText="1"/>
    </xf>
    <xf numFmtId="49" fontId="1" fillId="0" borderId="14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49" fontId="1" fillId="0" borderId="11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/>
    </xf>
    <xf numFmtId="49" fontId="1" fillId="0" borderId="9" xfId="0" applyNumberFormat="1" applyFont="1" applyFill="1" applyBorder="1" applyAlignment="1">
      <alignment horizontal="left" vertical="top" wrapText="1"/>
    </xf>
    <xf numFmtId="49" fontId="1" fillId="0" borderId="10" xfId="0" applyNumberFormat="1" applyFont="1" applyFill="1" applyBorder="1" applyAlignment="1">
      <alignment horizontal="left" vertical="top" wrapText="1"/>
    </xf>
    <xf numFmtId="49" fontId="1" fillId="0" borderId="6" xfId="0" applyNumberFormat="1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13" xfId="0" applyFont="1" applyFill="1" applyBorder="1" applyAlignment="1">
      <alignment wrapText="1"/>
    </xf>
    <xf numFmtId="0" fontId="1" fillId="0" borderId="7" xfId="0" applyFont="1" applyFill="1" applyBorder="1" applyAlignment="1"/>
    <xf numFmtId="0" fontId="1" fillId="0" borderId="1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164" fontId="1" fillId="0" borderId="13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1" fillId="0" borderId="7" xfId="0" applyNumberFormat="1" applyFont="1" applyFill="1" applyBorder="1" applyAlignment="1">
      <alignment horizontal="center" vertical="top" wrapText="1"/>
    </xf>
    <xf numFmtId="49" fontId="1" fillId="0" borderId="8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3" xfId="0" applyFont="1" applyFill="1" applyBorder="1" applyAlignment="1">
      <alignment vertical="top" wrapText="1"/>
    </xf>
    <xf numFmtId="0" fontId="1" fillId="2" borderId="1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3" fillId="2" borderId="0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1" fillId="0" borderId="8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1" xfId="0" applyFont="1" applyFill="1" applyBorder="1" applyAlignment="1"/>
    <xf numFmtId="0" fontId="0" fillId="0" borderId="0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914400</xdr:colOff>
      <xdr:row>11</xdr:row>
      <xdr:rowOff>0</xdr:rowOff>
    </xdr:from>
    <xdr:to>
      <xdr:col>13</xdr:col>
      <xdr:colOff>66675</xdr:colOff>
      <xdr:row>11</xdr:row>
      <xdr:rowOff>1</xdr:rowOff>
    </xdr:to>
    <xdr:cxnSp macro="">
      <xdr:nvCxnSpPr>
        <xdr:cNvPr id="5" name="Прямая соединительная линия 4"/>
        <xdr:cNvCxnSpPr/>
      </xdr:nvCxnSpPr>
      <xdr:spPr>
        <a:xfrm>
          <a:off x="10925175" y="2295525"/>
          <a:ext cx="2009775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933453</xdr:colOff>
      <xdr:row>12</xdr:row>
      <xdr:rowOff>9525</xdr:rowOff>
    </xdr:from>
    <xdr:to>
      <xdr:col>13</xdr:col>
      <xdr:colOff>10320</xdr:colOff>
      <xdr:row>12</xdr:row>
      <xdr:rowOff>11908</xdr:rowOff>
    </xdr:to>
    <xdr:cxnSp macro="">
      <xdr:nvCxnSpPr>
        <xdr:cNvPr id="4" name="Прямая соединительная линия 3"/>
        <xdr:cNvCxnSpPr/>
      </xdr:nvCxnSpPr>
      <xdr:spPr>
        <a:xfrm>
          <a:off x="12849228" y="2305050"/>
          <a:ext cx="29367" cy="238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742950</xdr:colOff>
      <xdr:row>11</xdr:row>
      <xdr:rowOff>0</xdr:rowOff>
    </xdr:from>
    <xdr:to>
      <xdr:col>11</xdr:col>
      <xdr:colOff>19050</xdr:colOff>
      <xdr:row>11</xdr:row>
      <xdr:rowOff>1588</xdr:rowOff>
    </xdr:to>
    <xdr:cxnSp macro="">
      <xdr:nvCxnSpPr>
        <xdr:cNvPr id="7" name="Прямая соединительная линия 6"/>
        <xdr:cNvCxnSpPr/>
      </xdr:nvCxnSpPr>
      <xdr:spPr>
        <a:xfrm rot="10800000">
          <a:off x="8886825" y="2295525"/>
          <a:ext cx="2095500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98"/>
  <sheetViews>
    <sheetView tabSelected="1" view="pageBreakPreview" topLeftCell="A3" zoomScaleSheetLayoutView="100" workbookViewId="0">
      <selection activeCell="A107" sqref="A107:AA108"/>
    </sheetView>
  </sheetViews>
  <sheetFormatPr defaultColWidth="9.140625" defaultRowHeight="12.75"/>
  <cols>
    <col min="1" max="1" width="6.85546875" style="1" customWidth="1"/>
    <col min="2" max="2" width="25.140625" style="1" customWidth="1"/>
    <col min="3" max="3" width="16" style="1" customWidth="1"/>
    <col min="4" max="4" width="11" style="1" customWidth="1"/>
    <col min="5" max="5" width="20.85546875" style="1" customWidth="1"/>
    <col min="6" max="6" width="15.42578125" style="1" customWidth="1"/>
    <col min="7" max="7" width="13" style="1" customWidth="1"/>
    <col min="8" max="8" width="13.85546875" style="1" customWidth="1"/>
    <col min="9" max="9" width="13" style="1" customWidth="1"/>
    <col min="10" max="10" width="15" style="1" customWidth="1"/>
    <col min="11" max="13" width="14.28515625" style="1" customWidth="1"/>
    <col min="14" max="15" width="14.28515625" style="39" customWidth="1"/>
    <col min="16" max="16" width="21.140625" style="1" customWidth="1"/>
    <col min="17" max="23" width="10.42578125" style="1" customWidth="1"/>
    <col min="24" max="24" width="8.28515625" style="1" customWidth="1"/>
    <col min="25" max="25" width="8.85546875" style="1" customWidth="1"/>
    <col min="26" max="26" width="8.28515625" style="39" customWidth="1"/>
    <col min="27" max="27" width="8.85546875" style="39" customWidth="1"/>
    <col min="28" max="16384" width="9.140625" style="1"/>
  </cols>
  <sheetData>
    <row r="1" spans="1:27" hidden="1"/>
    <row r="2" spans="1:27" ht="16.5" hidden="1" customHeight="1"/>
    <row r="3" spans="1:27" ht="16.5" customHeight="1">
      <c r="A3" s="39"/>
      <c r="B3" s="105" t="s">
        <v>7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6"/>
      <c r="AA3" s="106"/>
    </row>
    <row r="4" spans="1:27" ht="15.75">
      <c r="A4" s="105" t="s">
        <v>11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</row>
    <row r="5" spans="1:27" ht="15.75">
      <c r="A5" s="39"/>
      <c r="B5" s="105" t="s">
        <v>37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</row>
    <row r="6" spans="1:27" ht="15.75">
      <c r="A6" s="39"/>
      <c r="B6" s="105" t="s">
        <v>89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</row>
    <row r="7" spans="1:27" ht="15.75">
      <c r="A7" s="39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39"/>
      <c r="R7" s="39"/>
      <c r="S7" s="39"/>
      <c r="T7" s="39"/>
      <c r="U7" s="39"/>
      <c r="V7" s="39"/>
      <c r="W7" s="39"/>
      <c r="X7" s="39"/>
      <c r="Y7" s="39"/>
    </row>
    <row r="8" spans="1:27" ht="26.25" customHeight="1">
      <c r="A8" s="210" t="s">
        <v>0</v>
      </c>
      <c r="B8" s="210" t="s">
        <v>13</v>
      </c>
      <c r="C8" s="107" t="s">
        <v>14</v>
      </c>
      <c r="D8" s="108"/>
      <c r="E8" s="108"/>
      <c r="F8" s="108"/>
      <c r="G8" s="108"/>
      <c r="H8" s="108"/>
      <c r="I8" s="108"/>
      <c r="J8" s="108"/>
      <c r="K8" s="108"/>
      <c r="L8" s="26"/>
      <c r="M8" s="26"/>
      <c r="N8" s="41"/>
      <c r="O8" s="41"/>
      <c r="P8" s="107" t="s">
        <v>73</v>
      </c>
      <c r="Q8" s="108"/>
      <c r="R8" s="108"/>
      <c r="S8" s="108"/>
      <c r="T8" s="108"/>
      <c r="U8" s="108"/>
      <c r="V8" s="108"/>
      <c r="W8" s="108"/>
      <c r="X8" s="108"/>
      <c r="Y8" s="108"/>
      <c r="Z8" s="109"/>
      <c r="AA8" s="110"/>
    </row>
    <row r="9" spans="1:27" ht="17.25" customHeight="1">
      <c r="A9" s="211"/>
      <c r="B9" s="211"/>
      <c r="C9" s="77" t="s">
        <v>3</v>
      </c>
      <c r="D9" s="118"/>
      <c r="E9" s="131" t="s">
        <v>2</v>
      </c>
      <c r="F9" s="107" t="s">
        <v>23</v>
      </c>
      <c r="G9" s="108"/>
      <c r="H9" s="108"/>
      <c r="I9" s="108"/>
      <c r="J9" s="108"/>
      <c r="K9" s="108"/>
      <c r="L9" s="118"/>
      <c r="M9" s="118"/>
      <c r="N9" s="174"/>
      <c r="O9" s="175"/>
      <c r="P9" s="211" t="s">
        <v>5</v>
      </c>
      <c r="Q9" s="211" t="s">
        <v>6</v>
      </c>
      <c r="R9" s="122" t="s">
        <v>74</v>
      </c>
      <c r="S9" s="123"/>
      <c r="T9" s="107" t="s">
        <v>12</v>
      </c>
      <c r="U9" s="108"/>
      <c r="V9" s="108"/>
      <c r="W9" s="108"/>
      <c r="X9" s="108"/>
      <c r="Y9" s="108"/>
      <c r="Z9" s="109"/>
      <c r="AA9" s="109"/>
    </row>
    <row r="10" spans="1:27" ht="17.25" customHeight="1">
      <c r="A10" s="211"/>
      <c r="B10" s="211"/>
      <c r="C10" s="122"/>
      <c r="D10" s="213"/>
      <c r="E10" s="131"/>
      <c r="F10" s="77" t="s">
        <v>74</v>
      </c>
      <c r="G10" s="78"/>
      <c r="H10" s="77">
        <v>2021</v>
      </c>
      <c r="I10" s="78"/>
      <c r="J10" s="77">
        <v>2022</v>
      </c>
      <c r="K10" s="83"/>
      <c r="L10" s="130">
        <v>2023</v>
      </c>
      <c r="M10" s="130"/>
      <c r="N10" s="118">
        <v>2024</v>
      </c>
      <c r="O10" s="119"/>
      <c r="P10" s="211"/>
      <c r="Q10" s="211"/>
      <c r="R10" s="79"/>
      <c r="S10" s="80"/>
      <c r="T10" s="77">
        <v>2021</v>
      </c>
      <c r="U10" s="119"/>
      <c r="V10" s="77">
        <v>2022</v>
      </c>
      <c r="W10" s="119"/>
      <c r="X10" s="77">
        <v>2023</v>
      </c>
      <c r="Y10" s="119"/>
      <c r="Z10" s="77">
        <v>2024</v>
      </c>
      <c r="AA10" s="119"/>
    </row>
    <row r="11" spans="1:27" ht="11.45" customHeight="1">
      <c r="A11" s="211"/>
      <c r="B11" s="211"/>
      <c r="C11" s="122"/>
      <c r="D11" s="213"/>
      <c r="E11" s="131"/>
      <c r="F11" s="79"/>
      <c r="G11" s="80"/>
      <c r="H11" s="81"/>
      <c r="I11" s="82"/>
      <c r="J11" s="81"/>
      <c r="K11" s="84"/>
      <c r="L11" s="130"/>
      <c r="M11" s="130"/>
      <c r="N11" s="120"/>
      <c r="O11" s="121"/>
      <c r="P11" s="211"/>
      <c r="Q11" s="211"/>
      <c r="R11" s="79"/>
      <c r="S11" s="80"/>
      <c r="T11" s="122"/>
      <c r="U11" s="123"/>
      <c r="V11" s="122"/>
      <c r="W11" s="123"/>
      <c r="X11" s="122"/>
      <c r="Y11" s="123"/>
      <c r="Z11" s="122"/>
      <c r="AA11" s="123"/>
    </row>
    <row r="12" spans="1:27" ht="13.9" hidden="1" customHeight="1">
      <c r="A12" s="211"/>
      <c r="B12" s="211"/>
      <c r="C12" s="124"/>
      <c r="D12" s="120"/>
      <c r="E12" s="131"/>
      <c r="F12" s="17"/>
      <c r="G12" s="38"/>
      <c r="H12" s="33"/>
      <c r="I12" s="34"/>
      <c r="J12" s="33"/>
      <c r="K12" s="58"/>
      <c r="L12" s="130"/>
      <c r="M12" s="130"/>
      <c r="N12" s="56"/>
      <c r="O12" s="56"/>
      <c r="P12" s="211"/>
      <c r="Q12" s="211"/>
      <c r="R12" s="81"/>
      <c r="S12" s="82"/>
      <c r="T12" s="124"/>
      <c r="U12" s="121"/>
      <c r="V12" s="124"/>
      <c r="W12" s="121"/>
      <c r="X12" s="124"/>
      <c r="Y12" s="121"/>
      <c r="Z12" s="124"/>
      <c r="AA12" s="121"/>
    </row>
    <row r="13" spans="1:27" ht="40.9" customHeight="1">
      <c r="A13" s="212"/>
      <c r="B13" s="212"/>
      <c r="C13" s="4" t="s">
        <v>19</v>
      </c>
      <c r="D13" s="5" t="s">
        <v>1</v>
      </c>
      <c r="E13" s="131"/>
      <c r="F13" s="15" t="s">
        <v>4</v>
      </c>
      <c r="G13" s="15" t="s">
        <v>9</v>
      </c>
      <c r="H13" s="31" t="s">
        <v>4</v>
      </c>
      <c r="I13" s="31" t="s">
        <v>9</v>
      </c>
      <c r="J13" s="16" t="s">
        <v>4</v>
      </c>
      <c r="K13" s="57" t="s">
        <v>9</v>
      </c>
      <c r="L13" s="57" t="s">
        <v>4</v>
      </c>
      <c r="M13" s="57" t="s">
        <v>9</v>
      </c>
      <c r="N13" s="55" t="s">
        <v>4</v>
      </c>
      <c r="O13" s="40" t="s">
        <v>9</v>
      </c>
      <c r="P13" s="212"/>
      <c r="Q13" s="212"/>
      <c r="R13" s="15" t="s">
        <v>4</v>
      </c>
      <c r="S13" s="15" t="s">
        <v>10</v>
      </c>
      <c r="T13" s="14" t="s">
        <v>4</v>
      </c>
      <c r="U13" s="14" t="s">
        <v>10</v>
      </c>
      <c r="V13" s="27" t="s">
        <v>4</v>
      </c>
      <c r="W13" s="27" t="s">
        <v>10</v>
      </c>
      <c r="X13" s="4" t="s">
        <v>4</v>
      </c>
      <c r="Y13" s="4" t="s">
        <v>10</v>
      </c>
      <c r="Z13" s="42" t="s">
        <v>4</v>
      </c>
      <c r="AA13" s="42" t="s">
        <v>10</v>
      </c>
    </row>
    <row r="14" spans="1:27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  <c r="L14" s="59">
        <v>12</v>
      </c>
      <c r="M14" s="59">
        <v>13</v>
      </c>
      <c r="N14" s="6">
        <v>14</v>
      </c>
      <c r="O14" s="6">
        <v>15</v>
      </c>
      <c r="P14" s="6">
        <v>16</v>
      </c>
      <c r="Q14" s="6">
        <v>17</v>
      </c>
      <c r="R14" s="6">
        <v>18</v>
      </c>
      <c r="S14" s="6">
        <v>19</v>
      </c>
      <c r="T14" s="6">
        <v>20</v>
      </c>
      <c r="U14" s="6">
        <v>21</v>
      </c>
      <c r="V14" s="6">
        <v>22</v>
      </c>
      <c r="W14" s="6">
        <v>23</v>
      </c>
      <c r="X14" s="6">
        <v>24</v>
      </c>
      <c r="Y14" s="6">
        <v>25</v>
      </c>
      <c r="Z14" s="6">
        <v>26</v>
      </c>
      <c r="AA14" s="6">
        <v>27</v>
      </c>
    </row>
    <row r="15" spans="1:27" ht="35.1" customHeight="1">
      <c r="A15" s="111" t="s">
        <v>24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09"/>
      <c r="AA15" s="110"/>
    </row>
    <row r="16" spans="1:27" ht="30" customHeight="1">
      <c r="A16" s="111" t="s">
        <v>25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09"/>
      <c r="AA16" s="110"/>
    </row>
    <row r="17" spans="1:27" ht="30" customHeight="1">
      <c r="A17" s="111" t="s">
        <v>26</v>
      </c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09"/>
      <c r="AA17" s="110"/>
    </row>
    <row r="18" spans="1:27" ht="10.5" customHeight="1">
      <c r="A18" s="208">
        <v>1</v>
      </c>
      <c r="B18" s="214" t="s">
        <v>27</v>
      </c>
      <c r="C18" s="215"/>
      <c r="D18" s="216"/>
      <c r="E18" s="206" t="s">
        <v>28</v>
      </c>
      <c r="F18" s="128">
        <f t="shared" ref="F18" si="0">F24</f>
        <v>9227406.9900000002</v>
      </c>
      <c r="G18" s="128">
        <f t="shared" ref="G18" si="1">G24</f>
        <v>7692706.9900000002</v>
      </c>
      <c r="H18" s="128">
        <f t="shared" ref="H18:M18" si="2">H24</f>
        <v>1111435.92</v>
      </c>
      <c r="I18" s="128">
        <f t="shared" si="2"/>
        <v>1111435.92</v>
      </c>
      <c r="J18" s="128">
        <f t="shared" si="2"/>
        <v>2957943.71</v>
      </c>
      <c r="K18" s="128">
        <f t="shared" si="2"/>
        <v>1423243.71</v>
      </c>
      <c r="L18" s="128">
        <f t="shared" si="2"/>
        <v>1733600</v>
      </c>
      <c r="M18" s="128">
        <f t="shared" si="2"/>
        <v>1733600</v>
      </c>
      <c r="N18" s="116">
        <f t="shared" ref="N18:O18" si="3">N24</f>
        <v>3424427.36</v>
      </c>
      <c r="O18" s="116">
        <f t="shared" si="3"/>
        <v>3424427.36</v>
      </c>
      <c r="P18" s="166" t="s">
        <v>22</v>
      </c>
      <c r="Q18" s="166" t="s">
        <v>22</v>
      </c>
      <c r="R18" s="166" t="s">
        <v>22</v>
      </c>
      <c r="S18" s="166" t="s">
        <v>22</v>
      </c>
      <c r="T18" s="113" t="s">
        <v>22</v>
      </c>
      <c r="U18" s="113" t="s">
        <v>22</v>
      </c>
      <c r="V18" s="113" t="s">
        <v>22</v>
      </c>
      <c r="W18" s="113" t="s">
        <v>22</v>
      </c>
      <c r="X18" s="113" t="s">
        <v>22</v>
      </c>
      <c r="Y18" s="113" t="s">
        <v>22</v>
      </c>
      <c r="Z18" s="125" t="s">
        <v>22</v>
      </c>
      <c r="AA18" s="125" t="s">
        <v>22</v>
      </c>
    </row>
    <row r="19" spans="1:27" ht="15" customHeight="1">
      <c r="A19" s="209"/>
      <c r="B19" s="217"/>
      <c r="C19" s="218"/>
      <c r="D19" s="219"/>
      <c r="E19" s="207"/>
      <c r="F19" s="129"/>
      <c r="G19" s="129"/>
      <c r="H19" s="129"/>
      <c r="I19" s="129"/>
      <c r="J19" s="129"/>
      <c r="K19" s="129"/>
      <c r="L19" s="129"/>
      <c r="M19" s="129"/>
      <c r="N19" s="117"/>
      <c r="O19" s="117"/>
      <c r="P19" s="167"/>
      <c r="Q19" s="167"/>
      <c r="R19" s="167"/>
      <c r="S19" s="167"/>
      <c r="T19" s="114"/>
      <c r="U19" s="114"/>
      <c r="V19" s="114"/>
      <c r="W19" s="114"/>
      <c r="X19" s="114"/>
      <c r="Y19" s="114"/>
      <c r="Z19" s="126"/>
      <c r="AA19" s="126"/>
    </row>
    <row r="20" spans="1:27" ht="75" customHeight="1">
      <c r="A20" s="209"/>
      <c r="B20" s="217"/>
      <c r="C20" s="220"/>
      <c r="D20" s="219"/>
      <c r="E20" s="8" t="s">
        <v>15</v>
      </c>
      <c r="F20" s="19">
        <f>H20+J20+L20+N20</f>
        <v>7712706.9900000002</v>
      </c>
      <c r="G20" s="19">
        <f>G25</f>
        <v>7692706.9900000002</v>
      </c>
      <c r="H20" s="20">
        <f t="shared" ref="H20:O23" si="4">H25</f>
        <v>1111435.92</v>
      </c>
      <c r="I20" s="20">
        <f t="shared" si="4"/>
        <v>1111435.92</v>
      </c>
      <c r="J20" s="20">
        <f t="shared" si="4"/>
        <v>1443243.71</v>
      </c>
      <c r="K20" s="20">
        <f t="shared" si="4"/>
        <v>1423243.71</v>
      </c>
      <c r="L20" s="20">
        <f t="shared" si="4"/>
        <v>1733600</v>
      </c>
      <c r="M20" s="20">
        <f t="shared" si="4"/>
        <v>1733600</v>
      </c>
      <c r="N20" s="37">
        <f t="shared" ref="N20:O20" si="5">N25</f>
        <v>3424427.36</v>
      </c>
      <c r="O20" s="37">
        <f t="shared" si="5"/>
        <v>3424427.36</v>
      </c>
      <c r="P20" s="167"/>
      <c r="Q20" s="167"/>
      <c r="R20" s="167"/>
      <c r="S20" s="167"/>
      <c r="T20" s="114"/>
      <c r="U20" s="114"/>
      <c r="V20" s="114"/>
      <c r="W20" s="114"/>
      <c r="X20" s="114"/>
      <c r="Y20" s="114"/>
      <c r="Z20" s="126"/>
      <c r="AA20" s="126"/>
    </row>
    <row r="21" spans="1:27" ht="48.75" customHeight="1">
      <c r="A21" s="209"/>
      <c r="B21" s="217"/>
      <c r="C21" s="220"/>
      <c r="D21" s="219"/>
      <c r="E21" s="8" t="s">
        <v>16</v>
      </c>
      <c r="F21" s="19">
        <f>H21+J21+L21+N21</f>
        <v>1514700</v>
      </c>
      <c r="G21" s="19">
        <f>I21+K21+M21+O21</f>
        <v>0</v>
      </c>
      <c r="H21" s="20">
        <f t="shared" si="4"/>
        <v>0</v>
      </c>
      <c r="I21" s="20">
        <f t="shared" si="4"/>
        <v>0</v>
      </c>
      <c r="J21" s="20">
        <f t="shared" si="4"/>
        <v>1514700</v>
      </c>
      <c r="K21" s="20">
        <f t="shared" si="4"/>
        <v>0</v>
      </c>
      <c r="L21" s="20">
        <f t="shared" si="4"/>
        <v>0</v>
      </c>
      <c r="M21" s="20">
        <f t="shared" si="4"/>
        <v>0</v>
      </c>
      <c r="N21" s="37">
        <f t="shared" ref="N21:O21" si="6">N26</f>
        <v>0</v>
      </c>
      <c r="O21" s="37">
        <f t="shared" si="6"/>
        <v>0</v>
      </c>
      <c r="P21" s="167"/>
      <c r="Q21" s="167"/>
      <c r="R21" s="167"/>
      <c r="S21" s="167"/>
      <c r="T21" s="114"/>
      <c r="U21" s="114"/>
      <c r="V21" s="114"/>
      <c r="W21" s="114"/>
      <c r="X21" s="114"/>
      <c r="Y21" s="114"/>
      <c r="Z21" s="126"/>
      <c r="AA21" s="126"/>
    </row>
    <row r="22" spans="1:27" ht="69" customHeight="1">
      <c r="A22" s="209"/>
      <c r="B22" s="217"/>
      <c r="C22" s="220"/>
      <c r="D22" s="219"/>
      <c r="E22" s="22" t="s">
        <v>75</v>
      </c>
      <c r="F22" s="19">
        <v>0</v>
      </c>
      <c r="G22" s="19">
        <v>0</v>
      </c>
      <c r="H22" s="20">
        <f t="shared" si="4"/>
        <v>0</v>
      </c>
      <c r="I22" s="20">
        <f t="shared" si="4"/>
        <v>0</v>
      </c>
      <c r="J22" s="20">
        <f t="shared" si="4"/>
        <v>0</v>
      </c>
      <c r="K22" s="20">
        <f t="shared" si="4"/>
        <v>0</v>
      </c>
      <c r="L22" s="20">
        <f t="shared" si="4"/>
        <v>0</v>
      </c>
      <c r="M22" s="20">
        <f t="shared" si="4"/>
        <v>0</v>
      </c>
      <c r="N22" s="37">
        <f t="shared" si="4"/>
        <v>0</v>
      </c>
      <c r="O22" s="37">
        <f t="shared" si="4"/>
        <v>0</v>
      </c>
      <c r="P22" s="167"/>
      <c r="Q22" s="167"/>
      <c r="R22" s="167"/>
      <c r="S22" s="167"/>
      <c r="T22" s="114"/>
      <c r="U22" s="114"/>
      <c r="V22" s="114"/>
      <c r="W22" s="114"/>
      <c r="X22" s="114"/>
      <c r="Y22" s="114"/>
      <c r="Z22" s="126"/>
      <c r="AA22" s="126"/>
    </row>
    <row r="23" spans="1:27" ht="44.25" customHeight="1">
      <c r="A23" s="209"/>
      <c r="B23" s="217"/>
      <c r="C23" s="218"/>
      <c r="D23" s="219"/>
      <c r="E23" s="22" t="s">
        <v>76</v>
      </c>
      <c r="F23" s="19">
        <f t="shared" ref="F23:F53" si="7">H23+J23</f>
        <v>0</v>
      </c>
      <c r="G23" s="19">
        <f t="shared" ref="G23:G53" si="8">I23+K23</f>
        <v>0</v>
      </c>
      <c r="H23" s="20">
        <f t="shared" si="4"/>
        <v>0</v>
      </c>
      <c r="I23" s="20">
        <f t="shared" si="4"/>
        <v>0</v>
      </c>
      <c r="J23" s="20">
        <f t="shared" si="4"/>
        <v>0</v>
      </c>
      <c r="K23" s="20">
        <f t="shared" si="4"/>
        <v>0</v>
      </c>
      <c r="L23" s="20">
        <f t="shared" si="4"/>
        <v>0</v>
      </c>
      <c r="M23" s="20">
        <f t="shared" si="4"/>
        <v>0</v>
      </c>
      <c r="N23" s="37">
        <f t="shared" si="4"/>
        <v>0</v>
      </c>
      <c r="O23" s="37">
        <f t="shared" si="4"/>
        <v>0</v>
      </c>
      <c r="P23" s="168"/>
      <c r="Q23" s="168"/>
      <c r="R23" s="168"/>
      <c r="S23" s="168"/>
      <c r="T23" s="115"/>
      <c r="U23" s="115"/>
      <c r="V23" s="115"/>
      <c r="W23" s="115"/>
      <c r="X23" s="115"/>
      <c r="Y23" s="115"/>
      <c r="Z23" s="127"/>
      <c r="AA23" s="127"/>
    </row>
    <row r="24" spans="1:27" ht="39" customHeight="1">
      <c r="A24" s="148" t="s">
        <v>50</v>
      </c>
      <c r="B24" s="173" t="s">
        <v>42</v>
      </c>
      <c r="C24" s="100" t="s">
        <v>22</v>
      </c>
      <c r="D24" s="173"/>
      <c r="E24" s="8" t="s">
        <v>28</v>
      </c>
      <c r="F24" s="19">
        <f t="shared" ref="F24:G26" si="9">H24+J24+L24+N24</f>
        <v>9227406.9900000002</v>
      </c>
      <c r="G24" s="19">
        <f t="shared" si="9"/>
        <v>7692706.9900000002</v>
      </c>
      <c r="H24" s="20">
        <f t="shared" ref="H24:M24" si="10">H25+H26+H27+H28</f>
        <v>1111435.92</v>
      </c>
      <c r="I24" s="20">
        <f t="shared" si="10"/>
        <v>1111435.92</v>
      </c>
      <c r="J24" s="20">
        <f t="shared" si="10"/>
        <v>2957943.71</v>
      </c>
      <c r="K24" s="20">
        <f t="shared" si="10"/>
        <v>1423243.71</v>
      </c>
      <c r="L24" s="37">
        <f t="shared" si="10"/>
        <v>1733600</v>
      </c>
      <c r="M24" s="20">
        <f t="shared" si="10"/>
        <v>1733600</v>
      </c>
      <c r="N24" s="37">
        <f t="shared" ref="N24:O24" si="11">N25+N26+N27+N28</f>
        <v>3424427.36</v>
      </c>
      <c r="O24" s="37">
        <f t="shared" si="11"/>
        <v>3424427.36</v>
      </c>
      <c r="P24" s="91" t="s">
        <v>22</v>
      </c>
      <c r="Q24" s="94" t="s">
        <v>22</v>
      </c>
      <c r="R24" s="97" t="s">
        <v>22</v>
      </c>
      <c r="S24" s="97" t="s">
        <v>22</v>
      </c>
      <c r="T24" s="85" t="s">
        <v>22</v>
      </c>
      <c r="U24" s="85" t="s">
        <v>22</v>
      </c>
      <c r="V24" s="85" t="s">
        <v>22</v>
      </c>
      <c r="W24" s="85" t="s">
        <v>22</v>
      </c>
      <c r="X24" s="85" t="s">
        <v>22</v>
      </c>
      <c r="Y24" s="85" t="s">
        <v>22</v>
      </c>
      <c r="Z24" s="137" t="s">
        <v>22</v>
      </c>
      <c r="AA24" s="137" t="s">
        <v>22</v>
      </c>
    </row>
    <row r="25" spans="1:27" ht="28.5" customHeight="1">
      <c r="A25" s="148"/>
      <c r="B25" s="173"/>
      <c r="C25" s="101"/>
      <c r="D25" s="173"/>
      <c r="E25" s="8" t="s">
        <v>17</v>
      </c>
      <c r="F25" s="19">
        <f t="shared" si="9"/>
        <v>7712706.9900000002</v>
      </c>
      <c r="G25" s="19">
        <f t="shared" si="9"/>
        <v>7692706.9900000002</v>
      </c>
      <c r="H25" s="20">
        <f t="shared" ref="H25:O28" si="12">H30+H35</f>
        <v>1111435.92</v>
      </c>
      <c r="I25" s="20">
        <f t="shared" si="12"/>
        <v>1111435.92</v>
      </c>
      <c r="J25" s="20">
        <f t="shared" si="12"/>
        <v>1443243.71</v>
      </c>
      <c r="K25" s="20">
        <f t="shared" si="12"/>
        <v>1423243.71</v>
      </c>
      <c r="L25" s="20">
        <f t="shared" si="12"/>
        <v>1733600</v>
      </c>
      <c r="M25" s="20">
        <f t="shared" si="12"/>
        <v>1733600</v>
      </c>
      <c r="N25" s="37">
        <f t="shared" ref="N25:O25" si="13">N30+N35</f>
        <v>3424427.36</v>
      </c>
      <c r="O25" s="37">
        <f t="shared" si="13"/>
        <v>3424427.36</v>
      </c>
      <c r="P25" s="92"/>
      <c r="Q25" s="95"/>
      <c r="R25" s="98"/>
      <c r="S25" s="98"/>
      <c r="T25" s="86"/>
      <c r="U25" s="86"/>
      <c r="V25" s="86"/>
      <c r="W25" s="86"/>
      <c r="X25" s="86"/>
      <c r="Y25" s="86"/>
      <c r="Z25" s="133"/>
      <c r="AA25" s="133"/>
    </row>
    <row r="26" spans="1:27" ht="28.5" customHeight="1">
      <c r="A26" s="148"/>
      <c r="B26" s="173"/>
      <c r="C26" s="101"/>
      <c r="D26" s="173"/>
      <c r="E26" s="8" t="s">
        <v>18</v>
      </c>
      <c r="F26" s="19">
        <f t="shared" si="9"/>
        <v>1514700</v>
      </c>
      <c r="G26" s="19">
        <f t="shared" si="9"/>
        <v>0</v>
      </c>
      <c r="H26" s="20">
        <f t="shared" si="12"/>
        <v>0</v>
      </c>
      <c r="I26" s="20">
        <f t="shared" si="12"/>
        <v>0</v>
      </c>
      <c r="J26" s="20">
        <f t="shared" si="12"/>
        <v>1514700</v>
      </c>
      <c r="K26" s="20">
        <f t="shared" si="12"/>
        <v>0</v>
      </c>
      <c r="L26" s="20">
        <f t="shared" si="12"/>
        <v>0</v>
      </c>
      <c r="M26" s="20">
        <f t="shared" si="12"/>
        <v>0</v>
      </c>
      <c r="N26" s="37">
        <f t="shared" si="12"/>
        <v>0</v>
      </c>
      <c r="O26" s="37">
        <f t="shared" si="12"/>
        <v>0</v>
      </c>
      <c r="P26" s="92"/>
      <c r="Q26" s="95"/>
      <c r="R26" s="98"/>
      <c r="S26" s="98"/>
      <c r="T26" s="86"/>
      <c r="U26" s="86"/>
      <c r="V26" s="86"/>
      <c r="W26" s="86"/>
      <c r="X26" s="86"/>
      <c r="Y26" s="86"/>
      <c r="Z26" s="133"/>
      <c r="AA26" s="133"/>
    </row>
    <row r="27" spans="1:27" ht="28.5" customHeight="1">
      <c r="A27" s="148"/>
      <c r="B27" s="173"/>
      <c r="C27" s="101"/>
      <c r="D27" s="173"/>
      <c r="E27" s="8" t="s">
        <v>77</v>
      </c>
      <c r="F27" s="19">
        <f t="shared" si="7"/>
        <v>0</v>
      </c>
      <c r="G27" s="19">
        <v>0</v>
      </c>
      <c r="H27" s="20">
        <f t="shared" si="12"/>
        <v>0</v>
      </c>
      <c r="I27" s="20">
        <f t="shared" si="12"/>
        <v>0</v>
      </c>
      <c r="J27" s="20">
        <f t="shared" si="12"/>
        <v>0</v>
      </c>
      <c r="K27" s="20">
        <f t="shared" si="12"/>
        <v>0</v>
      </c>
      <c r="L27" s="20">
        <f t="shared" si="12"/>
        <v>0</v>
      </c>
      <c r="M27" s="20">
        <f t="shared" si="12"/>
        <v>0</v>
      </c>
      <c r="N27" s="37">
        <f t="shared" si="12"/>
        <v>0</v>
      </c>
      <c r="O27" s="37">
        <f t="shared" si="12"/>
        <v>0</v>
      </c>
      <c r="P27" s="92"/>
      <c r="Q27" s="95"/>
      <c r="R27" s="98"/>
      <c r="S27" s="98"/>
      <c r="T27" s="86"/>
      <c r="U27" s="86"/>
      <c r="V27" s="86"/>
      <c r="W27" s="86"/>
      <c r="X27" s="86"/>
      <c r="Y27" s="86"/>
      <c r="Z27" s="133"/>
      <c r="AA27" s="133"/>
    </row>
    <row r="28" spans="1:27" ht="21.75" customHeight="1">
      <c r="A28" s="148"/>
      <c r="B28" s="173"/>
      <c r="C28" s="101"/>
      <c r="D28" s="173"/>
      <c r="E28" s="8" t="s">
        <v>78</v>
      </c>
      <c r="F28" s="19">
        <f t="shared" si="7"/>
        <v>0</v>
      </c>
      <c r="G28" s="19">
        <f t="shared" si="8"/>
        <v>0</v>
      </c>
      <c r="H28" s="20">
        <f t="shared" si="12"/>
        <v>0</v>
      </c>
      <c r="I28" s="20">
        <f t="shared" si="12"/>
        <v>0</v>
      </c>
      <c r="J28" s="20">
        <f t="shared" si="12"/>
        <v>0</v>
      </c>
      <c r="K28" s="20">
        <f t="shared" si="12"/>
        <v>0</v>
      </c>
      <c r="L28" s="20">
        <f t="shared" si="12"/>
        <v>0</v>
      </c>
      <c r="M28" s="20">
        <f t="shared" si="12"/>
        <v>0</v>
      </c>
      <c r="N28" s="37">
        <f t="shared" si="12"/>
        <v>0</v>
      </c>
      <c r="O28" s="37">
        <f t="shared" si="12"/>
        <v>0</v>
      </c>
      <c r="P28" s="93"/>
      <c r="Q28" s="96"/>
      <c r="R28" s="99"/>
      <c r="S28" s="99"/>
      <c r="T28" s="87"/>
      <c r="U28" s="87"/>
      <c r="V28" s="87"/>
      <c r="W28" s="87"/>
      <c r="X28" s="87"/>
      <c r="Y28" s="87"/>
      <c r="Z28" s="134"/>
      <c r="AA28" s="134"/>
    </row>
    <row r="29" spans="1:27" ht="28.5" customHeight="1">
      <c r="A29" s="148" t="s">
        <v>51</v>
      </c>
      <c r="B29" s="173" t="s">
        <v>83</v>
      </c>
      <c r="C29" s="173" t="s">
        <v>21</v>
      </c>
      <c r="D29" s="173"/>
      <c r="E29" s="8" t="s">
        <v>28</v>
      </c>
      <c r="F29" s="19">
        <f>H29+J29+L29+N29</f>
        <v>7692706.9900000002</v>
      </c>
      <c r="G29" s="19">
        <f>I29+K29+M29+O29</f>
        <v>7692706.9900000002</v>
      </c>
      <c r="H29" s="20">
        <f t="shared" ref="H29:M29" si="14">H30+H31+H32+H33</f>
        <v>1111435.92</v>
      </c>
      <c r="I29" s="20">
        <f t="shared" si="14"/>
        <v>1111435.92</v>
      </c>
      <c r="J29" s="20">
        <f t="shared" si="14"/>
        <v>1423243.71</v>
      </c>
      <c r="K29" s="20">
        <f t="shared" si="14"/>
        <v>1423243.71</v>
      </c>
      <c r="L29" s="20">
        <f t="shared" si="14"/>
        <v>1733600</v>
      </c>
      <c r="M29" s="20">
        <f t="shared" si="14"/>
        <v>1733600</v>
      </c>
      <c r="N29" s="37">
        <f t="shared" ref="N29:O29" si="15">N30+N31+N32+N33</f>
        <v>3424427.36</v>
      </c>
      <c r="O29" s="37">
        <f t="shared" si="15"/>
        <v>3424427.36</v>
      </c>
      <c r="P29" s="154" t="s">
        <v>29</v>
      </c>
      <c r="Q29" s="88" t="s">
        <v>20</v>
      </c>
      <c r="R29" s="169">
        <f>(T29+X29+V29+Z29)/4</f>
        <v>39.25</v>
      </c>
      <c r="S29" s="169">
        <f>(U29+Y29+W29+AA29)/4</f>
        <v>39.25</v>
      </c>
      <c r="T29" s="164" t="s">
        <v>64</v>
      </c>
      <c r="U29" s="88">
        <v>36</v>
      </c>
      <c r="V29" s="164">
        <v>36</v>
      </c>
      <c r="W29" s="88">
        <v>36</v>
      </c>
      <c r="X29" s="164" t="s">
        <v>64</v>
      </c>
      <c r="Y29" s="88" t="s">
        <v>64</v>
      </c>
      <c r="Z29" s="158" t="s">
        <v>104</v>
      </c>
      <c r="AA29" s="160" t="s">
        <v>104</v>
      </c>
    </row>
    <row r="30" spans="1:27" ht="21.75" customHeight="1">
      <c r="A30" s="148"/>
      <c r="B30" s="173"/>
      <c r="C30" s="173"/>
      <c r="D30" s="173"/>
      <c r="E30" s="8" t="s">
        <v>17</v>
      </c>
      <c r="F30" s="19">
        <f>H30+J30+L30+N30</f>
        <v>7692706.9900000002</v>
      </c>
      <c r="G30" s="19">
        <f>I30+K30+M30+O30</f>
        <v>7692706.9900000002</v>
      </c>
      <c r="H30" s="20">
        <v>1111435.92</v>
      </c>
      <c r="I30" s="21">
        <v>1111435.92</v>
      </c>
      <c r="J30" s="20">
        <v>1423243.71</v>
      </c>
      <c r="K30" s="21">
        <v>1423243.71</v>
      </c>
      <c r="L30" s="35">
        <v>1733600</v>
      </c>
      <c r="M30" s="35">
        <v>1733600</v>
      </c>
      <c r="N30" s="44">
        <v>3424427.36</v>
      </c>
      <c r="O30" s="44">
        <v>3424427.36</v>
      </c>
      <c r="P30" s="155"/>
      <c r="Q30" s="89"/>
      <c r="R30" s="170"/>
      <c r="S30" s="170"/>
      <c r="T30" s="165"/>
      <c r="U30" s="89"/>
      <c r="V30" s="165"/>
      <c r="W30" s="89"/>
      <c r="X30" s="165"/>
      <c r="Y30" s="89"/>
      <c r="Z30" s="159"/>
      <c r="AA30" s="161"/>
    </row>
    <row r="31" spans="1:27" ht="21.75" customHeight="1">
      <c r="A31" s="148"/>
      <c r="B31" s="173"/>
      <c r="C31" s="173"/>
      <c r="D31" s="173"/>
      <c r="E31" s="8" t="s">
        <v>18</v>
      </c>
      <c r="F31" s="19">
        <f t="shared" si="7"/>
        <v>0</v>
      </c>
      <c r="G31" s="19">
        <f>I31+K31</f>
        <v>0</v>
      </c>
      <c r="H31" s="20">
        <v>0</v>
      </c>
      <c r="I31" s="21">
        <v>0</v>
      </c>
      <c r="J31" s="20">
        <v>0</v>
      </c>
      <c r="K31" s="21">
        <v>0</v>
      </c>
      <c r="L31" s="21">
        <v>0</v>
      </c>
      <c r="M31" s="21">
        <v>0</v>
      </c>
      <c r="N31" s="45">
        <v>0</v>
      </c>
      <c r="O31" s="45">
        <v>0</v>
      </c>
      <c r="P31" s="155"/>
      <c r="Q31" s="89"/>
      <c r="R31" s="170"/>
      <c r="S31" s="170"/>
      <c r="T31" s="165"/>
      <c r="U31" s="89"/>
      <c r="V31" s="165"/>
      <c r="W31" s="89"/>
      <c r="X31" s="165"/>
      <c r="Y31" s="89"/>
      <c r="Z31" s="159"/>
      <c r="AA31" s="161"/>
    </row>
    <row r="32" spans="1:27" ht="21.75" customHeight="1">
      <c r="A32" s="148"/>
      <c r="B32" s="173"/>
      <c r="C32" s="173"/>
      <c r="D32" s="173"/>
      <c r="E32" s="8" t="s">
        <v>77</v>
      </c>
      <c r="F32" s="19">
        <f t="shared" si="7"/>
        <v>0</v>
      </c>
      <c r="G32" s="19">
        <f>I32+K32</f>
        <v>0</v>
      </c>
      <c r="H32" s="20">
        <v>0</v>
      </c>
      <c r="I32" s="21">
        <v>0</v>
      </c>
      <c r="J32" s="20">
        <v>0</v>
      </c>
      <c r="K32" s="21">
        <v>0</v>
      </c>
      <c r="L32" s="21">
        <v>0</v>
      </c>
      <c r="M32" s="21">
        <v>0</v>
      </c>
      <c r="N32" s="45">
        <v>0</v>
      </c>
      <c r="O32" s="45">
        <v>0</v>
      </c>
      <c r="P32" s="155"/>
      <c r="Q32" s="89"/>
      <c r="R32" s="170"/>
      <c r="S32" s="170"/>
      <c r="T32" s="165"/>
      <c r="U32" s="89"/>
      <c r="V32" s="165"/>
      <c r="W32" s="89"/>
      <c r="X32" s="165"/>
      <c r="Y32" s="89"/>
      <c r="Z32" s="159"/>
      <c r="AA32" s="161"/>
    </row>
    <row r="33" spans="1:27" ht="21.75" customHeight="1">
      <c r="A33" s="148"/>
      <c r="B33" s="173"/>
      <c r="C33" s="173"/>
      <c r="D33" s="173"/>
      <c r="E33" s="8" t="s">
        <v>78</v>
      </c>
      <c r="F33" s="19">
        <f t="shared" si="7"/>
        <v>0</v>
      </c>
      <c r="G33" s="19">
        <f t="shared" si="8"/>
        <v>0</v>
      </c>
      <c r="H33" s="20">
        <v>0</v>
      </c>
      <c r="I33" s="21">
        <v>0</v>
      </c>
      <c r="J33" s="20">
        <v>0</v>
      </c>
      <c r="K33" s="21">
        <v>0</v>
      </c>
      <c r="L33" s="21">
        <v>0</v>
      </c>
      <c r="M33" s="21">
        <v>0</v>
      </c>
      <c r="N33" s="45">
        <v>0</v>
      </c>
      <c r="O33" s="45">
        <v>0</v>
      </c>
      <c r="P33" s="155"/>
      <c r="Q33" s="89"/>
      <c r="R33" s="171"/>
      <c r="S33" s="171"/>
      <c r="T33" s="165"/>
      <c r="U33" s="89"/>
      <c r="V33" s="165"/>
      <c r="W33" s="89"/>
      <c r="X33" s="165"/>
      <c r="Y33" s="89"/>
      <c r="Z33" s="159"/>
      <c r="AA33" s="161"/>
    </row>
    <row r="34" spans="1:27" ht="44.25" customHeight="1">
      <c r="A34" s="148" t="s">
        <v>63</v>
      </c>
      <c r="B34" s="221" t="s">
        <v>107</v>
      </c>
      <c r="C34" s="173" t="s">
        <v>21</v>
      </c>
      <c r="D34" s="173"/>
      <c r="E34" s="8" t="s">
        <v>28</v>
      </c>
      <c r="F34" s="19">
        <f>H34+J34+L34+N34</f>
        <v>1534700</v>
      </c>
      <c r="G34" s="19">
        <f t="shared" si="8"/>
        <v>0</v>
      </c>
      <c r="H34" s="20">
        <f>H35+H36+H37+H38</f>
        <v>0</v>
      </c>
      <c r="I34" s="20">
        <f>I35+I36+I37+I38</f>
        <v>0</v>
      </c>
      <c r="J34" s="20">
        <f>J35+J36+J37+J38</f>
        <v>1534700</v>
      </c>
      <c r="K34" s="20">
        <f>K35+K36+K37+K38</f>
        <v>0</v>
      </c>
      <c r="L34" s="20">
        <f t="shared" ref="L34:O34" si="16">L35+L36+L37+L38</f>
        <v>0</v>
      </c>
      <c r="M34" s="20">
        <f t="shared" si="16"/>
        <v>0</v>
      </c>
      <c r="N34" s="37">
        <f t="shared" si="16"/>
        <v>0</v>
      </c>
      <c r="O34" s="37">
        <f t="shared" si="16"/>
        <v>0</v>
      </c>
      <c r="P34" s="154" t="s">
        <v>67</v>
      </c>
      <c r="Q34" s="88" t="s">
        <v>68</v>
      </c>
      <c r="R34" s="172">
        <f>T34+X34+V34+Z34</f>
        <v>3</v>
      </c>
      <c r="S34" s="172">
        <f>U34+Y34+AA34</f>
        <v>0</v>
      </c>
      <c r="T34" s="164" t="s">
        <v>65</v>
      </c>
      <c r="U34" s="88" t="s">
        <v>65</v>
      </c>
      <c r="V34" s="224" t="s">
        <v>66</v>
      </c>
      <c r="W34" s="88" t="s">
        <v>65</v>
      </c>
      <c r="X34" s="164" t="s">
        <v>65</v>
      </c>
      <c r="Y34" s="88" t="s">
        <v>65</v>
      </c>
      <c r="Z34" s="158" t="s">
        <v>65</v>
      </c>
      <c r="AA34" s="160" t="s">
        <v>65</v>
      </c>
    </row>
    <row r="35" spans="1:27" ht="27.75" customHeight="1">
      <c r="A35" s="148"/>
      <c r="B35" s="222"/>
      <c r="C35" s="173"/>
      <c r="D35" s="173"/>
      <c r="E35" s="8" t="s">
        <v>17</v>
      </c>
      <c r="F35" s="19">
        <f>H35+J35+L35+N35</f>
        <v>20000</v>
      </c>
      <c r="G35" s="19">
        <f t="shared" si="8"/>
        <v>0</v>
      </c>
      <c r="H35" s="20">
        <v>0</v>
      </c>
      <c r="I35" s="21">
        <v>0</v>
      </c>
      <c r="J35" s="20">
        <v>20000</v>
      </c>
      <c r="K35" s="21">
        <v>0</v>
      </c>
      <c r="L35" s="21">
        <v>0</v>
      </c>
      <c r="M35" s="21">
        <v>0</v>
      </c>
      <c r="N35" s="45">
        <v>0</v>
      </c>
      <c r="O35" s="45">
        <v>0</v>
      </c>
      <c r="P35" s="155"/>
      <c r="Q35" s="89"/>
      <c r="R35" s="204"/>
      <c r="S35" s="204"/>
      <c r="T35" s="165"/>
      <c r="U35" s="89"/>
      <c r="V35" s="225"/>
      <c r="W35" s="89"/>
      <c r="X35" s="165"/>
      <c r="Y35" s="89"/>
      <c r="Z35" s="159"/>
      <c r="AA35" s="161"/>
    </row>
    <row r="36" spans="1:27" ht="27.75" customHeight="1">
      <c r="A36" s="148"/>
      <c r="B36" s="222"/>
      <c r="C36" s="173"/>
      <c r="D36" s="173"/>
      <c r="E36" s="8" t="s">
        <v>18</v>
      </c>
      <c r="F36" s="19">
        <f>H36+J36+L36+N36</f>
        <v>1514700</v>
      </c>
      <c r="G36" s="19">
        <f>I36+K36</f>
        <v>0</v>
      </c>
      <c r="H36" s="20">
        <v>0</v>
      </c>
      <c r="I36" s="21">
        <v>0</v>
      </c>
      <c r="J36" s="20">
        <v>1514700</v>
      </c>
      <c r="K36" s="21">
        <v>0</v>
      </c>
      <c r="L36" s="21">
        <v>0</v>
      </c>
      <c r="M36" s="21">
        <v>0</v>
      </c>
      <c r="N36" s="45">
        <v>0</v>
      </c>
      <c r="O36" s="45">
        <v>0</v>
      </c>
      <c r="P36" s="155"/>
      <c r="Q36" s="89"/>
      <c r="R36" s="204"/>
      <c r="S36" s="204"/>
      <c r="T36" s="165"/>
      <c r="U36" s="89"/>
      <c r="V36" s="225"/>
      <c r="W36" s="89"/>
      <c r="X36" s="165"/>
      <c r="Y36" s="89"/>
      <c r="Z36" s="159"/>
      <c r="AA36" s="161"/>
    </row>
    <row r="37" spans="1:27" ht="27.75" customHeight="1">
      <c r="A37" s="148"/>
      <c r="B37" s="222"/>
      <c r="C37" s="173"/>
      <c r="D37" s="173"/>
      <c r="E37" s="8" t="s">
        <v>77</v>
      </c>
      <c r="F37" s="19">
        <f t="shared" si="7"/>
        <v>0</v>
      </c>
      <c r="G37" s="19">
        <v>0</v>
      </c>
      <c r="H37" s="20">
        <v>0</v>
      </c>
      <c r="I37" s="21">
        <v>0</v>
      </c>
      <c r="J37" s="20">
        <v>0</v>
      </c>
      <c r="K37" s="21">
        <v>0</v>
      </c>
      <c r="L37" s="21">
        <v>0</v>
      </c>
      <c r="M37" s="21">
        <v>0</v>
      </c>
      <c r="N37" s="45">
        <v>0</v>
      </c>
      <c r="O37" s="45">
        <v>0</v>
      </c>
      <c r="P37" s="155"/>
      <c r="Q37" s="89"/>
      <c r="R37" s="204"/>
      <c r="S37" s="204"/>
      <c r="T37" s="165"/>
      <c r="U37" s="89"/>
      <c r="V37" s="225"/>
      <c r="W37" s="89"/>
      <c r="X37" s="165"/>
      <c r="Y37" s="89"/>
      <c r="Z37" s="159"/>
      <c r="AA37" s="161"/>
    </row>
    <row r="38" spans="1:27" ht="30" customHeight="1">
      <c r="A38" s="148"/>
      <c r="B38" s="223"/>
      <c r="C38" s="173"/>
      <c r="D38" s="173"/>
      <c r="E38" s="8" t="s">
        <v>79</v>
      </c>
      <c r="F38" s="19">
        <f t="shared" si="7"/>
        <v>0</v>
      </c>
      <c r="G38" s="19">
        <v>0</v>
      </c>
      <c r="H38" s="20">
        <v>0</v>
      </c>
      <c r="I38" s="21">
        <v>0</v>
      </c>
      <c r="J38" s="20">
        <v>0</v>
      </c>
      <c r="K38" s="21">
        <v>0</v>
      </c>
      <c r="L38" s="21">
        <v>0</v>
      </c>
      <c r="M38" s="21">
        <v>0</v>
      </c>
      <c r="N38" s="45">
        <v>0</v>
      </c>
      <c r="O38" s="45">
        <v>0</v>
      </c>
      <c r="P38" s="155"/>
      <c r="Q38" s="89"/>
      <c r="R38" s="205"/>
      <c r="S38" s="205"/>
      <c r="T38" s="165"/>
      <c r="U38" s="89"/>
      <c r="V38" s="226"/>
      <c r="W38" s="90"/>
      <c r="X38" s="165"/>
      <c r="Y38" s="89"/>
      <c r="Z38" s="159"/>
      <c r="AA38" s="161"/>
    </row>
    <row r="39" spans="1:27" ht="30.75" customHeight="1">
      <c r="A39" s="148">
        <v>2</v>
      </c>
      <c r="B39" s="173" t="s">
        <v>38</v>
      </c>
      <c r="C39" s="203"/>
      <c r="D39" s="203"/>
      <c r="E39" s="8" t="s">
        <v>28</v>
      </c>
      <c r="F39" s="19">
        <f>H39+J39+L39+N39</f>
        <v>46527131.030000001</v>
      </c>
      <c r="G39" s="19">
        <f>I39+K39+M39+O39</f>
        <v>46514419.560000002</v>
      </c>
      <c r="H39" s="20">
        <f t="shared" ref="H39:M39" si="17">H44</f>
        <v>8489459.5999999996</v>
      </c>
      <c r="I39" s="20">
        <f t="shared" si="17"/>
        <v>8476748.1300000008</v>
      </c>
      <c r="J39" s="20">
        <f t="shared" si="17"/>
        <v>9472670.4199999999</v>
      </c>
      <c r="K39" s="20">
        <f t="shared" si="17"/>
        <v>9472670.4199999999</v>
      </c>
      <c r="L39" s="20">
        <f t="shared" si="17"/>
        <v>14739146.74</v>
      </c>
      <c r="M39" s="20">
        <f t="shared" si="17"/>
        <v>14739146.74</v>
      </c>
      <c r="N39" s="37">
        <f t="shared" ref="N39:O39" si="18">N44</f>
        <v>13825854.27</v>
      </c>
      <c r="O39" s="37">
        <f t="shared" si="18"/>
        <v>13825854.27</v>
      </c>
      <c r="P39" s="91" t="s">
        <v>22</v>
      </c>
      <c r="Q39" s="94" t="s">
        <v>22</v>
      </c>
      <c r="R39" s="97" t="s">
        <v>22</v>
      </c>
      <c r="S39" s="97" t="s">
        <v>22</v>
      </c>
      <c r="T39" s="85" t="s">
        <v>22</v>
      </c>
      <c r="U39" s="85" t="s">
        <v>22</v>
      </c>
      <c r="V39" s="85" t="s">
        <v>22</v>
      </c>
      <c r="W39" s="85" t="s">
        <v>22</v>
      </c>
      <c r="X39" s="85" t="s">
        <v>22</v>
      </c>
      <c r="Y39" s="85" t="s">
        <v>22</v>
      </c>
      <c r="Z39" s="137" t="s">
        <v>22</v>
      </c>
      <c r="AA39" s="137" t="s">
        <v>22</v>
      </c>
    </row>
    <row r="40" spans="1:27" ht="25.5" customHeight="1">
      <c r="A40" s="148"/>
      <c r="B40" s="173"/>
      <c r="C40" s="203"/>
      <c r="D40" s="203"/>
      <c r="E40" s="8" t="s">
        <v>17</v>
      </c>
      <c r="F40" s="19">
        <f>H40+J40+L40+N40</f>
        <v>46527131.030000001</v>
      </c>
      <c r="G40" s="19">
        <f>I40+K40+M40+O40</f>
        <v>46514419.560000002</v>
      </c>
      <c r="H40" s="20">
        <f t="shared" ref="H40:O43" si="19">H45</f>
        <v>8489459.5999999996</v>
      </c>
      <c r="I40" s="20">
        <f t="shared" si="19"/>
        <v>8476748.1300000008</v>
      </c>
      <c r="J40" s="20">
        <f t="shared" si="19"/>
        <v>9472670.4199999999</v>
      </c>
      <c r="K40" s="20">
        <f t="shared" si="19"/>
        <v>9472670.4199999999</v>
      </c>
      <c r="L40" s="20">
        <f t="shared" si="19"/>
        <v>14739146.74</v>
      </c>
      <c r="M40" s="20">
        <f t="shared" si="19"/>
        <v>14739146.74</v>
      </c>
      <c r="N40" s="37">
        <f t="shared" ref="N40:O40" si="20">N45</f>
        <v>13825854.27</v>
      </c>
      <c r="O40" s="37">
        <f t="shared" si="20"/>
        <v>13825854.27</v>
      </c>
      <c r="P40" s="92"/>
      <c r="Q40" s="95"/>
      <c r="R40" s="98"/>
      <c r="S40" s="98"/>
      <c r="T40" s="86"/>
      <c r="U40" s="86"/>
      <c r="V40" s="86"/>
      <c r="W40" s="86"/>
      <c r="X40" s="86"/>
      <c r="Y40" s="86"/>
      <c r="Z40" s="133"/>
      <c r="AA40" s="133"/>
    </row>
    <row r="41" spans="1:27" ht="25.5" customHeight="1">
      <c r="A41" s="148"/>
      <c r="B41" s="173"/>
      <c r="C41" s="203"/>
      <c r="D41" s="203"/>
      <c r="E41" s="8" t="s">
        <v>18</v>
      </c>
      <c r="F41" s="19">
        <f t="shared" si="7"/>
        <v>0</v>
      </c>
      <c r="G41" s="19">
        <f>I41+K41</f>
        <v>0</v>
      </c>
      <c r="H41" s="20">
        <f t="shared" si="19"/>
        <v>0</v>
      </c>
      <c r="I41" s="20">
        <f t="shared" si="19"/>
        <v>0</v>
      </c>
      <c r="J41" s="20">
        <f t="shared" si="19"/>
        <v>0</v>
      </c>
      <c r="K41" s="20">
        <f t="shared" si="19"/>
        <v>0</v>
      </c>
      <c r="L41" s="20">
        <f t="shared" si="19"/>
        <v>0</v>
      </c>
      <c r="M41" s="20">
        <f t="shared" si="19"/>
        <v>0</v>
      </c>
      <c r="N41" s="37">
        <f t="shared" si="19"/>
        <v>0</v>
      </c>
      <c r="O41" s="37">
        <f t="shared" si="19"/>
        <v>0</v>
      </c>
      <c r="P41" s="92"/>
      <c r="Q41" s="95"/>
      <c r="R41" s="98"/>
      <c r="S41" s="98"/>
      <c r="T41" s="86"/>
      <c r="U41" s="86"/>
      <c r="V41" s="86"/>
      <c r="W41" s="86"/>
      <c r="X41" s="86"/>
      <c r="Y41" s="86"/>
      <c r="Z41" s="133"/>
      <c r="AA41" s="133"/>
    </row>
    <row r="42" spans="1:27" ht="25.5" customHeight="1">
      <c r="A42" s="148"/>
      <c r="B42" s="173"/>
      <c r="C42" s="203"/>
      <c r="D42" s="203"/>
      <c r="E42" s="8" t="s">
        <v>77</v>
      </c>
      <c r="F42" s="19">
        <f t="shared" si="7"/>
        <v>0</v>
      </c>
      <c r="G42" s="19">
        <v>0</v>
      </c>
      <c r="H42" s="20">
        <f t="shared" si="19"/>
        <v>0</v>
      </c>
      <c r="I42" s="20">
        <f t="shared" si="19"/>
        <v>0</v>
      </c>
      <c r="J42" s="20">
        <f t="shared" si="19"/>
        <v>0</v>
      </c>
      <c r="K42" s="20">
        <f t="shared" si="19"/>
        <v>0</v>
      </c>
      <c r="L42" s="20">
        <f t="shared" si="19"/>
        <v>0</v>
      </c>
      <c r="M42" s="20">
        <f t="shared" si="19"/>
        <v>0</v>
      </c>
      <c r="N42" s="37">
        <f t="shared" si="19"/>
        <v>0</v>
      </c>
      <c r="O42" s="37">
        <f t="shared" si="19"/>
        <v>0</v>
      </c>
      <c r="P42" s="92"/>
      <c r="Q42" s="95"/>
      <c r="R42" s="98"/>
      <c r="S42" s="98"/>
      <c r="T42" s="86"/>
      <c r="U42" s="86"/>
      <c r="V42" s="86"/>
      <c r="W42" s="86"/>
      <c r="X42" s="86"/>
      <c r="Y42" s="86"/>
      <c r="Z42" s="133"/>
      <c r="AA42" s="133"/>
    </row>
    <row r="43" spans="1:27" ht="24" customHeight="1">
      <c r="A43" s="148"/>
      <c r="B43" s="173"/>
      <c r="C43" s="203"/>
      <c r="D43" s="203"/>
      <c r="E43" s="8" t="s">
        <v>78</v>
      </c>
      <c r="F43" s="19">
        <f t="shared" si="7"/>
        <v>0</v>
      </c>
      <c r="G43" s="19">
        <f t="shared" si="8"/>
        <v>0</v>
      </c>
      <c r="H43" s="20">
        <f t="shared" si="19"/>
        <v>0</v>
      </c>
      <c r="I43" s="20">
        <f t="shared" si="19"/>
        <v>0</v>
      </c>
      <c r="J43" s="20">
        <f t="shared" si="19"/>
        <v>0</v>
      </c>
      <c r="K43" s="20">
        <f t="shared" si="19"/>
        <v>0</v>
      </c>
      <c r="L43" s="20">
        <f t="shared" si="19"/>
        <v>0</v>
      </c>
      <c r="M43" s="20">
        <f t="shared" si="19"/>
        <v>0</v>
      </c>
      <c r="N43" s="37">
        <f t="shared" si="19"/>
        <v>0</v>
      </c>
      <c r="O43" s="37">
        <f t="shared" si="19"/>
        <v>0</v>
      </c>
      <c r="P43" s="93"/>
      <c r="Q43" s="96"/>
      <c r="R43" s="99"/>
      <c r="S43" s="99"/>
      <c r="T43" s="87"/>
      <c r="U43" s="87"/>
      <c r="V43" s="87"/>
      <c r="W43" s="87"/>
      <c r="X43" s="87"/>
      <c r="Y43" s="87"/>
      <c r="Z43" s="134"/>
      <c r="AA43" s="134"/>
    </row>
    <row r="44" spans="1:27" ht="29.25" customHeight="1">
      <c r="A44" s="88" t="s">
        <v>52</v>
      </c>
      <c r="B44" s="173" t="s">
        <v>39</v>
      </c>
      <c r="C44" s="100" t="s">
        <v>22</v>
      </c>
      <c r="D44" s="234"/>
      <c r="E44" s="8" t="s">
        <v>28</v>
      </c>
      <c r="F44" s="19">
        <f>H44+J44+L44+N44</f>
        <v>46527131.030000001</v>
      </c>
      <c r="G44" s="19">
        <f>I44+K44+M44+O44</f>
        <v>46514419.560000002</v>
      </c>
      <c r="H44" s="20">
        <f t="shared" ref="H44:O48" si="21">H49</f>
        <v>8489459.5999999996</v>
      </c>
      <c r="I44" s="20">
        <f t="shared" si="21"/>
        <v>8476748.1300000008</v>
      </c>
      <c r="J44" s="20">
        <f t="shared" si="21"/>
        <v>9472670.4199999999</v>
      </c>
      <c r="K44" s="20">
        <f t="shared" si="21"/>
        <v>9472670.4199999999</v>
      </c>
      <c r="L44" s="20">
        <f t="shared" si="21"/>
        <v>14739146.74</v>
      </c>
      <c r="M44" s="20">
        <f t="shared" si="21"/>
        <v>14739146.74</v>
      </c>
      <c r="N44" s="37">
        <f t="shared" ref="N44:O44" si="22">N49</f>
        <v>13825854.27</v>
      </c>
      <c r="O44" s="37">
        <f t="shared" si="22"/>
        <v>13825854.27</v>
      </c>
      <c r="P44" s="91" t="s">
        <v>22</v>
      </c>
      <c r="Q44" s="94" t="s">
        <v>22</v>
      </c>
      <c r="R44" s="97" t="s">
        <v>22</v>
      </c>
      <c r="S44" s="97" t="s">
        <v>22</v>
      </c>
      <c r="T44" s="85" t="s">
        <v>22</v>
      </c>
      <c r="U44" s="85" t="s">
        <v>22</v>
      </c>
      <c r="V44" s="85" t="s">
        <v>22</v>
      </c>
      <c r="W44" s="85" t="s">
        <v>22</v>
      </c>
      <c r="X44" s="85" t="s">
        <v>22</v>
      </c>
      <c r="Y44" s="85" t="s">
        <v>22</v>
      </c>
      <c r="Z44" s="137" t="s">
        <v>22</v>
      </c>
      <c r="AA44" s="137" t="s">
        <v>22</v>
      </c>
    </row>
    <row r="45" spans="1:27" ht="28.5" customHeight="1">
      <c r="A45" s="89"/>
      <c r="B45" s="173"/>
      <c r="C45" s="101"/>
      <c r="D45" s="235"/>
      <c r="E45" s="8" t="s">
        <v>17</v>
      </c>
      <c r="F45" s="19">
        <f>H45+J45+L45+N45</f>
        <v>46527131.030000001</v>
      </c>
      <c r="G45" s="19">
        <f>I45+K45+M45+O45</f>
        <v>46514419.560000002</v>
      </c>
      <c r="H45" s="20">
        <f t="shared" si="21"/>
        <v>8489459.5999999996</v>
      </c>
      <c r="I45" s="20">
        <f t="shared" si="21"/>
        <v>8476748.1300000008</v>
      </c>
      <c r="J45" s="20">
        <f t="shared" si="21"/>
        <v>9472670.4199999999</v>
      </c>
      <c r="K45" s="20">
        <f t="shared" si="21"/>
        <v>9472670.4199999999</v>
      </c>
      <c r="L45" s="20">
        <f t="shared" si="21"/>
        <v>14739146.74</v>
      </c>
      <c r="M45" s="20">
        <f t="shared" si="21"/>
        <v>14739146.74</v>
      </c>
      <c r="N45" s="37">
        <f t="shared" ref="N45:O45" si="23">N50</f>
        <v>13825854.27</v>
      </c>
      <c r="O45" s="37">
        <f t="shared" si="23"/>
        <v>13825854.27</v>
      </c>
      <c r="P45" s="92"/>
      <c r="Q45" s="95"/>
      <c r="R45" s="98"/>
      <c r="S45" s="98"/>
      <c r="T45" s="86"/>
      <c r="U45" s="86"/>
      <c r="V45" s="86"/>
      <c r="W45" s="86"/>
      <c r="X45" s="86"/>
      <c r="Y45" s="86"/>
      <c r="Z45" s="133"/>
      <c r="AA45" s="133"/>
    </row>
    <row r="46" spans="1:27" ht="28.5" customHeight="1">
      <c r="A46" s="89"/>
      <c r="B46" s="173"/>
      <c r="C46" s="101"/>
      <c r="D46" s="235"/>
      <c r="E46" s="8" t="s">
        <v>18</v>
      </c>
      <c r="F46" s="19">
        <f t="shared" si="7"/>
        <v>0</v>
      </c>
      <c r="G46" s="19">
        <f>I46+K46</f>
        <v>0</v>
      </c>
      <c r="H46" s="20">
        <f t="shared" si="21"/>
        <v>0</v>
      </c>
      <c r="I46" s="20">
        <f t="shared" si="21"/>
        <v>0</v>
      </c>
      <c r="J46" s="20">
        <f t="shared" si="21"/>
        <v>0</v>
      </c>
      <c r="K46" s="20">
        <f t="shared" si="21"/>
        <v>0</v>
      </c>
      <c r="L46" s="20">
        <f t="shared" si="21"/>
        <v>0</v>
      </c>
      <c r="M46" s="20">
        <f t="shared" si="21"/>
        <v>0</v>
      </c>
      <c r="N46" s="37">
        <f t="shared" si="21"/>
        <v>0</v>
      </c>
      <c r="O46" s="37">
        <f t="shared" si="21"/>
        <v>0</v>
      </c>
      <c r="P46" s="92"/>
      <c r="Q46" s="95"/>
      <c r="R46" s="98"/>
      <c r="S46" s="98"/>
      <c r="T46" s="86"/>
      <c r="U46" s="86"/>
      <c r="V46" s="86"/>
      <c r="W46" s="86"/>
      <c r="X46" s="86"/>
      <c r="Y46" s="86"/>
      <c r="Z46" s="133"/>
      <c r="AA46" s="133"/>
    </row>
    <row r="47" spans="1:27" ht="28.5" customHeight="1">
      <c r="A47" s="89"/>
      <c r="B47" s="173"/>
      <c r="C47" s="101"/>
      <c r="D47" s="235"/>
      <c r="E47" s="8" t="s">
        <v>77</v>
      </c>
      <c r="F47" s="19">
        <f t="shared" si="7"/>
        <v>0</v>
      </c>
      <c r="G47" s="19">
        <v>0</v>
      </c>
      <c r="H47" s="20">
        <f t="shared" si="21"/>
        <v>0</v>
      </c>
      <c r="I47" s="20">
        <f t="shared" si="21"/>
        <v>0</v>
      </c>
      <c r="J47" s="20">
        <f t="shared" si="21"/>
        <v>0</v>
      </c>
      <c r="K47" s="20">
        <f t="shared" si="21"/>
        <v>0</v>
      </c>
      <c r="L47" s="20">
        <f t="shared" si="21"/>
        <v>0</v>
      </c>
      <c r="M47" s="20">
        <f t="shared" si="21"/>
        <v>0</v>
      </c>
      <c r="N47" s="37">
        <f t="shared" si="21"/>
        <v>0</v>
      </c>
      <c r="O47" s="37">
        <f t="shared" si="21"/>
        <v>0</v>
      </c>
      <c r="P47" s="92"/>
      <c r="Q47" s="95"/>
      <c r="R47" s="98"/>
      <c r="S47" s="98"/>
      <c r="T47" s="86"/>
      <c r="U47" s="86"/>
      <c r="V47" s="86"/>
      <c r="W47" s="86"/>
      <c r="X47" s="86"/>
      <c r="Y47" s="86"/>
      <c r="Z47" s="133"/>
      <c r="AA47" s="133"/>
    </row>
    <row r="48" spans="1:27" ht="30.75" customHeight="1">
      <c r="A48" s="90"/>
      <c r="B48" s="173"/>
      <c r="C48" s="101"/>
      <c r="D48" s="236"/>
      <c r="E48" s="8" t="s">
        <v>78</v>
      </c>
      <c r="F48" s="19">
        <f t="shared" si="7"/>
        <v>0</v>
      </c>
      <c r="G48" s="19">
        <f t="shared" si="8"/>
        <v>0</v>
      </c>
      <c r="H48" s="20">
        <f t="shared" si="21"/>
        <v>0</v>
      </c>
      <c r="I48" s="20">
        <f t="shared" si="21"/>
        <v>0</v>
      </c>
      <c r="J48" s="20">
        <f t="shared" si="21"/>
        <v>0</v>
      </c>
      <c r="K48" s="20">
        <f t="shared" si="21"/>
        <v>0</v>
      </c>
      <c r="L48" s="20">
        <f t="shared" si="21"/>
        <v>0</v>
      </c>
      <c r="M48" s="20">
        <f t="shared" si="21"/>
        <v>0</v>
      </c>
      <c r="N48" s="37">
        <f t="shared" si="21"/>
        <v>0</v>
      </c>
      <c r="O48" s="37">
        <f t="shared" si="21"/>
        <v>0</v>
      </c>
      <c r="P48" s="93"/>
      <c r="Q48" s="96"/>
      <c r="R48" s="99"/>
      <c r="S48" s="99"/>
      <c r="T48" s="87"/>
      <c r="U48" s="87"/>
      <c r="V48" s="87"/>
      <c r="W48" s="87"/>
      <c r="X48" s="87"/>
      <c r="Y48" s="87"/>
      <c r="Z48" s="134"/>
      <c r="AA48" s="134"/>
    </row>
    <row r="49" spans="1:27" ht="34.5" customHeight="1">
      <c r="A49" s="88" t="s">
        <v>53</v>
      </c>
      <c r="B49" s="186" t="s">
        <v>43</v>
      </c>
      <c r="C49" s="141" t="s">
        <v>40</v>
      </c>
      <c r="D49" s="183"/>
      <c r="E49" s="8" t="s">
        <v>28</v>
      </c>
      <c r="F49" s="19">
        <f>H49+J49+L49+N49</f>
        <v>46527131.030000001</v>
      </c>
      <c r="G49" s="19">
        <f>I49+K49+M49+O49</f>
        <v>46514419.560000002</v>
      </c>
      <c r="H49" s="20">
        <f t="shared" ref="H49:M49" si="24">H50+H53</f>
        <v>8489459.5999999996</v>
      </c>
      <c r="I49" s="20">
        <f t="shared" si="24"/>
        <v>8476748.1300000008</v>
      </c>
      <c r="J49" s="20">
        <f t="shared" si="24"/>
        <v>9472670.4199999999</v>
      </c>
      <c r="K49" s="20">
        <f t="shared" si="24"/>
        <v>9472670.4199999999</v>
      </c>
      <c r="L49" s="20">
        <f t="shared" si="24"/>
        <v>14739146.74</v>
      </c>
      <c r="M49" s="20">
        <f t="shared" si="24"/>
        <v>14739146.74</v>
      </c>
      <c r="N49" s="37">
        <f t="shared" ref="N49:O49" si="25">N50+N53</f>
        <v>13825854.27</v>
      </c>
      <c r="O49" s="37">
        <f t="shared" si="25"/>
        <v>13825854.27</v>
      </c>
      <c r="P49" s="239" t="s">
        <v>41</v>
      </c>
      <c r="Q49" s="88" t="s">
        <v>108</v>
      </c>
      <c r="R49" s="172">
        <f>T49+X49+V49+Z49</f>
        <v>96</v>
      </c>
      <c r="S49" s="172">
        <f>U49+Y49+W49+AA49</f>
        <v>96</v>
      </c>
      <c r="T49" s="164">
        <v>24</v>
      </c>
      <c r="U49" s="88">
        <v>24</v>
      </c>
      <c r="V49" s="164">
        <v>24</v>
      </c>
      <c r="W49" s="88">
        <v>24</v>
      </c>
      <c r="X49" s="164" t="s">
        <v>85</v>
      </c>
      <c r="Y49" s="88" t="s">
        <v>85</v>
      </c>
      <c r="Z49" s="158" t="s">
        <v>85</v>
      </c>
      <c r="AA49" s="160" t="s">
        <v>85</v>
      </c>
    </row>
    <row r="50" spans="1:27" ht="26.25" customHeight="1">
      <c r="A50" s="89"/>
      <c r="B50" s="187"/>
      <c r="C50" s="144"/>
      <c r="D50" s="184"/>
      <c r="E50" s="8" t="s">
        <v>17</v>
      </c>
      <c r="F50" s="19">
        <f>H50+J50+L50+N50</f>
        <v>46527131.030000001</v>
      </c>
      <c r="G50" s="19">
        <f>I50+K50+M50+O50</f>
        <v>46514419.560000002</v>
      </c>
      <c r="H50" s="20">
        <v>8489459.5999999996</v>
      </c>
      <c r="I50" s="21">
        <v>8476748.1300000008</v>
      </c>
      <c r="J50" s="20">
        <v>9472670.4199999999</v>
      </c>
      <c r="K50" s="21">
        <v>9472670.4199999999</v>
      </c>
      <c r="L50" s="36">
        <v>14739146.74</v>
      </c>
      <c r="M50" s="36">
        <v>14739146.74</v>
      </c>
      <c r="N50" s="46">
        <v>13825854.27</v>
      </c>
      <c r="O50" s="46">
        <v>13825854.27</v>
      </c>
      <c r="P50" s="240"/>
      <c r="Q50" s="89"/>
      <c r="R50" s="98"/>
      <c r="S50" s="98"/>
      <c r="T50" s="165"/>
      <c r="U50" s="89"/>
      <c r="V50" s="165"/>
      <c r="W50" s="89"/>
      <c r="X50" s="165"/>
      <c r="Y50" s="89"/>
      <c r="Z50" s="159"/>
      <c r="AA50" s="161"/>
    </row>
    <row r="51" spans="1:27" ht="26.25" customHeight="1">
      <c r="A51" s="89"/>
      <c r="B51" s="187"/>
      <c r="C51" s="144"/>
      <c r="D51" s="184"/>
      <c r="E51" s="8" t="s">
        <v>18</v>
      </c>
      <c r="F51" s="19">
        <f t="shared" si="7"/>
        <v>0</v>
      </c>
      <c r="G51" s="19">
        <f>I51+K51</f>
        <v>0</v>
      </c>
      <c r="H51" s="20">
        <v>0</v>
      </c>
      <c r="I51" s="21">
        <v>0</v>
      </c>
      <c r="J51" s="20">
        <v>0</v>
      </c>
      <c r="K51" s="21">
        <v>0</v>
      </c>
      <c r="L51" s="21">
        <v>0</v>
      </c>
      <c r="M51" s="21">
        <v>0</v>
      </c>
      <c r="N51" s="45">
        <v>0</v>
      </c>
      <c r="O51" s="53">
        <v>0</v>
      </c>
      <c r="P51" s="240"/>
      <c r="Q51" s="89"/>
      <c r="R51" s="98"/>
      <c r="S51" s="98"/>
      <c r="T51" s="165"/>
      <c r="U51" s="89"/>
      <c r="V51" s="165"/>
      <c r="W51" s="89"/>
      <c r="X51" s="165"/>
      <c r="Y51" s="89"/>
      <c r="Z51" s="159"/>
      <c r="AA51" s="161"/>
    </row>
    <row r="52" spans="1:27" ht="26.25" customHeight="1">
      <c r="A52" s="89"/>
      <c r="B52" s="187"/>
      <c r="C52" s="144"/>
      <c r="D52" s="184"/>
      <c r="E52" s="8" t="s">
        <v>77</v>
      </c>
      <c r="F52" s="19">
        <f t="shared" si="7"/>
        <v>0</v>
      </c>
      <c r="G52" s="19">
        <v>0</v>
      </c>
      <c r="H52" s="20">
        <v>0</v>
      </c>
      <c r="I52" s="21">
        <v>0</v>
      </c>
      <c r="J52" s="20">
        <v>0</v>
      </c>
      <c r="K52" s="21">
        <v>0</v>
      </c>
      <c r="L52" s="21">
        <v>0</v>
      </c>
      <c r="M52" s="21">
        <v>0</v>
      </c>
      <c r="N52" s="45">
        <v>0</v>
      </c>
      <c r="O52" s="37">
        <v>0</v>
      </c>
      <c r="P52" s="240"/>
      <c r="Q52" s="89"/>
      <c r="R52" s="98"/>
      <c r="S52" s="98"/>
      <c r="T52" s="165"/>
      <c r="U52" s="89"/>
      <c r="V52" s="165"/>
      <c r="W52" s="89"/>
      <c r="X52" s="165"/>
      <c r="Y52" s="89"/>
      <c r="Z52" s="159"/>
      <c r="AA52" s="161"/>
    </row>
    <row r="53" spans="1:27" ht="25.5" customHeight="1">
      <c r="A53" s="89"/>
      <c r="B53" s="187"/>
      <c r="C53" s="144"/>
      <c r="D53" s="184"/>
      <c r="E53" s="8" t="s">
        <v>78</v>
      </c>
      <c r="F53" s="19">
        <f t="shared" si="7"/>
        <v>0</v>
      </c>
      <c r="G53" s="19">
        <f t="shared" si="8"/>
        <v>0</v>
      </c>
      <c r="H53" s="20">
        <v>0</v>
      </c>
      <c r="I53" s="21">
        <v>0</v>
      </c>
      <c r="J53" s="20">
        <v>0</v>
      </c>
      <c r="K53" s="21">
        <v>0</v>
      </c>
      <c r="L53" s="21">
        <v>0</v>
      </c>
      <c r="M53" s="21">
        <v>0</v>
      </c>
      <c r="N53" s="45">
        <v>0</v>
      </c>
      <c r="O53" s="37">
        <v>0</v>
      </c>
      <c r="P53" s="240"/>
      <c r="Q53" s="89"/>
      <c r="R53" s="99"/>
      <c r="S53" s="99"/>
      <c r="T53" s="165"/>
      <c r="U53" s="89"/>
      <c r="V53" s="165"/>
      <c r="W53" s="89"/>
      <c r="X53" s="165"/>
      <c r="Y53" s="89"/>
      <c r="Z53" s="159"/>
      <c r="AA53" s="161"/>
    </row>
    <row r="54" spans="1:27" ht="26.25" hidden="1" customHeight="1">
      <c r="A54" s="89"/>
      <c r="B54" s="187"/>
      <c r="C54" s="144"/>
      <c r="D54" s="184"/>
      <c r="E54" s="8"/>
      <c r="F54" s="102">
        <f>H54+J54</f>
        <v>0</v>
      </c>
      <c r="G54" s="19"/>
      <c r="H54" s="20"/>
      <c r="I54" s="20"/>
      <c r="J54" s="20"/>
      <c r="K54" s="20"/>
      <c r="L54" s="32"/>
      <c r="M54" s="32"/>
      <c r="N54" s="47"/>
      <c r="O54" s="47"/>
      <c r="P54" s="12"/>
      <c r="Q54" s="9"/>
      <c r="R54" s="13"/>
      <c r="S54" s="13"/>
      <c r="T54" s="13"/>
      <c r="U54" s="13"/>
      <c r="V54" s="30"/>
      <c r="W54" s="30"/>
      <c r="X54" s="11"/>
      <c r="Y54" s="10"/>
      <c r="Z54" s="50"/>
      <c r="AA54" s="51"/>
    </row>
    <row r="55" spans="1:27" ht="35.25" hidden="1" customHeight="1">
      <c r="A55" s="89"/>
      <c r="B55" s="187"/>
      <c r="C55" s="189"/>
      <c r="D55" s="184"/>
      <c r="E55" s="8"/>
      <c r="F55" s="103"/>
      <c r="G55" s="19"/>
      <c r="H55" s="20"/>
      <c r="I55" s="20"/>
      <c r="J55" s="20"/>
      <c r="K55" s="20"/>
      <c r="L55" s="32"/>
      <c r="M55" s="32"/>
      <c r="N55" s="47"/>
      <c r="O55" s="47"/>
      <c r="P55" s="12"/>
      <c r="Q55" s="10"/>
      <c r="R55" s="11"/>
      <c r="S55" s="11"/>
      <c r="T55" s="11"/>
      <c r="U55" s="11"/>
      <c r="V55" s="28"/>
      <c r="W55" s="28"/>
      <c r="X55" s="13"/>
      <c r="Y55" s="9"/>
      <c r="Z55" s="54"/>
      <c r="AA55" s="52"/>
    </row>
    <row r="56" spans="1:27" ht="40.5" hidden="1" customHeight="1">
      <c r="A56" s="89"/>
      <c r="B56" s="187"/>
      <c r="C56" s="189"/>
      <c r="D56" s="184"/>
      <c r="E56" s="8"/>
      <c r="F56" s="102">
        <f>H56+J56</f>
        <v>0</v>
      </c>
      <c r="G56" s="19"/>
      <c r="H56" s="20"/>
      <c r="I56" s="20"/>
      <c r="J56" s="20"/>
      <c r="K56" s="20"/>
      <c r="L56" s="32"/>
      <c r="M56" s="32"/>
      <c r="N56" s="47"/>
      <c r="O56" s="47"/>
      <c r="P56" s="12"/>
      <c r="Q56" s="10"/>
      <c r="R56" s="11"/>
      <c r="S56" s="11"/>
      <c r="T56" s="11"/>
      <c r="U56" s="11"/>
      <c r="V56" s="28"/>
      <c r="W56" s="28"/>
      <c r="X56" s="13"/>
      <c r="Y56" s="9"/>
      <c r="Z56" s="54"/>
      <c r="AA56" s="52"/>
    </row>
    <row r="57" spans="1:27" ht="18" hidden="1" customHeight="1">
      <c r="A57" s="89"/>
      <c r="B57" s="187"/>
      <c r="C57" s="189"/>
      <c r="D57" s="184"/>
      <c r="E57" s="8"/>
      <c r="F57" s="103"/>
      <c r="G57" s="19"/>
      <c r="H57" s="20"/>
      <c r="I57" s="20"/>
      <c r="J57" s="20"/>
      <c r="K57" s="20"/>
      <c r="L57" s="32"/>
      <c r="M57" s="32"/>
      <c r="N57" s="47"/>
      <c r="O57" s="47"/>
      <c r="P57" s="181"/>
      <c r="Q57" s="155"/>
      <c r="R57" s="13"/>
      <c r="S57" s="13"/>
      <c r="T57" s="13"/>
      <c r="U57" s="13"/>
      <c r="V57" s="30"/>
      <c r="W57" s="30"/>
      <c r="X57" s="179"/>
      <c r="Y57" s="155"/>
      <c r="Z57" s="162"/>
      <c r="AA57" s="135"/>
    </row>
    <row r="58" spans="1:27" ht="43.5" hidden="1" customHeight="1">
      <c r="A58" s="89"/>
      <c r="B58" s="187"/>
      <c r="C58" s="189"/>
      <c r="D58" s="184"/>
      <c r="E58" s="8"/>
      <c r="F58" s="102">
        <f>H58+J58</f>
        <v>0</v>
      </c>
      <c r="G58" s="19"/>
      <c r="H58" s="20"/>
      <c r="I58" s="20"/>
      <c r="J58" s="20"/>
      <c r="K58" s="20"/>
      <c r="L58" s="32"/>
      <c r="M58" s="32"/>
      <c r="N58" s="47"/>
      <c r="O58" s="47"/>
      <c r="P58" s="181"/>
      <c r="Q58" s="89"/>
      <c r="R58" s="11"/>
      <c r="S58" s="11"/>
      <c r="T58" s="11"/>
      <c r="U58" s="11"/>
      <c r="V58" s="28"/>
      <c r="W58" s="28"/>
      <c r="X58" s="179"/>
      <c r="Y58" s="155"/>
      <c r="Z58" s="162"/>
      <c r="AA58" s="135"/>
    </row>
    <row r="59" spans="1:27" ht="48.75" hidden="1" customHeight="1">
      <c r="A59" s="90"/>
      <c r="B59" s="188"/>
      <c r="C59" s="190"/>
      <c r="D59" s="185"/>
      <c r="E59" s="8"/>
      <c r="F59" s="103"/>
      <c r="G59" s="19"/>
      <c r="H59" s="20"/>
      <c r="I59" s="20"/>
      <c r="J59" s="20"/>
      <c r="K59" s="20"/>
      <c r="L59" s="29"/>
      <c r="M59" s="29"/>
      <c r="N59" s="48"/>
      <c r="O59" s="48"/>
      <c r="P59" s="182"/>
      <c r="Q59" s="90"/>
      <c r="R59" s="18"/>
      <c r="S59" s="18"/>
      <c r="T59" s="18"/>
      <c r="U59" s="18"/>
      <c r="V59" s="18"/>
      <c r="W59" s="18"/>
      <c r="X59" s="180"/>
      <c r="Y59" s="156"/>
      <c r="Z59" s="163"/>
      <c r="AA59" s="136"/>
    </row>
    <row r="60" spans="1:27" ht="30.75" customHeight="1">
      <c r="A60" s="70" t="s">
        <v>30</v>
      </c>
      <c r="B60" s="227"/>
      <c r="C60" s="100" t="s">
        <v>22</v>
      </c>
      <c r="D60" s="157"/>
      <c r="E60" s="8" t="s">
        <v>28</v>
      </c>
      <c r="F60" s="19">
        <f t="shared" ref="F60:G62" si="26">H60+J60+L60+N60</f>
        <v>55754538.019999996</v>
      </c>
      <c r="G60" s="19">
        <f t="shared" si="26"/>
        <v>54207126.549999997</v>
      </c>
      <c r="H60" s="20">
        <f t="shared" ref="H60:M60" si="27">H61+H62+H63+H64</f>
        <v>9600895.5199999996</v>
      </c>
      <c r="I60" s="20">
        <f t="shared" si="27"/>
        <v>9588184.0500000007</v>
      </c>
      <c r="J60" s="20">
        <f t="shared" si="27"/>
        <v>12430614.129999999</v>
      </c>
      <c r="K60" s="20">
        <f t="shared" si="27"/>
        <v>10895914.129999999</v>
      </c>
      <c r="L60" s="20">
        <f t="shared" si="27"/>
        <v>16472746.74</v>
      </c>
      <c r="M60" s="20">
        <f t="shared" si="27"/>
        <v>16472746.74</v>
      </c>
      <c r="N60" s="37">
        <f t="shared" ref="N60:O60" si="28">N61+N62+N63+N64</f>
        <v>17250281.629999999</v>
      </c>
      <c r="O60" s="37">
        <f t="shared" si="28"/>
        <v>17250281.629999999</v>
      </c>
      <c r="P60" s="91" t="s">
        <v>22</v>
      </c>
      <c r="Q60" s="94" t="s">
        <v>22</v>
      </c>
      <c r="R60" s="97" t="s">
        <v>22</v>
      </c>
      <c r="S60" s="97" t="s">
        <v>22</v>
      </c>
      <c r="T60" s="85" t="s">
        <v>22</v>
      </c>
      <c r="U60" s="85" t="s">
        <v>22</v>
      </c>
      <c r="V60" s="85" t="s">
        <v>22</v>
      </c>
      <c r="W60" s="85" t="s">
        <v>22</v>
      </c>
      <c r="X60" s="85" t="s">
        <v>22</v>
      </c>
      <c r="Y60" s="85" t="s">
        <v>22</v>
      </c>
      <c r="Z60" s="137" t="s">
        <v>22</v>
      </c>
      <c r="AA60" s="137" t="s">
        <v>22</v>
      </c>
    </row>
    <row r="61" spans="1:27" ht="22.5" customHeight="1">
      <c r="A61" s="72"/>
      <c r="B61" s="228"/>
      <c r="C61" s="101"/>
      <c r="D61" s="157"/>
      <c r="E61" s="8" t="s">
        <v>17</v>
      </c>
      <c r="F61" s="19">
        <f t="shared" si="26"/>
        <v>54239838.019999996</v>
      </c>
      <c r="G61" s="19">
        <f t="shared" si="26"/>
        <v>54207126.549999997</v>
      </c>
      <c r="H61" s="20">
        <f t="shared" ref="H61:M64" si="29">H20+H40</f>
        <v>9600895.5199999996</v>
      </c>
      <c r="I61" s="20">
        <f t="shared" si="29"/>
        <v>9588184.0500000007</v>
      </c>
      <c r="J61" s="20">
        <f t="shared" si="29"/>
        <v>10915914.129999999</v>
      </c>
      <c r="K61" s="20">
        <f t="shared" si="29"/>
        <v>10895914.129999999</v>
      </c>
      <c r="L61" s="20">
        <f t="shared" si="29"/>
        <v>16472746.74</v>
      </c>
      <c r="M61" s="20">
        <f t="shared" si="29"/>
        <v>16472746.74</v>
      </c>
      <c r="N61" s="37">
        <f t="shared" ref="N61:O61" si="30">N20+N40</f>
        <v>17250281.629999999</v>
      </c>
      <c r="O61" s="37">
        <f t="shared" si="30"/>
        <v>17250281.629999999</v>
      </c>
      <c r="P61" s="92"/>
      <c r="Q61" s="95"/>
      <c r="R61" s="98"/>
      <c r="S61" s="98"/>
      <c r="T61" s="86"/>
      <c r="U61" s="86"/>
      <c r="V61" s="86"/>
      <c r="W61" s="86"/>
      <c r="X61" s="86"/>
      <c r="Y61" s="86"/>
      <c r="Z61" s="133"/>
      <c r="AA61" s="133"/>
    </row>
    <row r="62" spans="1:27" ht="21" customHeight="1">
      <c r="A62" s="72"/>
      <c r="B62" s="228"/>
      <c r="C62" s="101"/>
      <c r="D62" s="157"/>
      <c r="E62" s="8" t="s">
        <v>18</v>
      </c>
      <c r="F62" s="19">
        <f t="shared" si="26"/>
        <v>1514700</v>
      </c>
      <c r="G62" s="19">
        <f t="shared" si="26"/>
        <v>0</v>
      </c>
      <c r="H62" s="20">
        <f t="shared" si="29"/>
        <v>0</v>
      </c>
      <c r="I62" s="20">
        <f t="shared" si="29"/>
        <v>0</v>
      </c>
      <c r="J62" s="20">
        <f t="shared" si="29"/>
        <v>1514700</v>
      </c>
      <c r="K62" s="20">
        <f t="shared" si="29"/>
        <v>0</v>
      </c>
      <c r="L62" s="21">
        <v>0</v>
      </c>
      <c r="M62" s="21">
        <v>0</v>
      </c>
      <c r="N62" s="45">
        <v>0</v>
      </c>
      <c r="O62" s="45">
        <v>0</v>
      </c>
      <c r="P62" s="92"/>
      <c r="Q62" s="95"/>
      <c r="R62" s="98"/>
      <c r="S62" s="98"/>
      <c r="T62" s="86"/>
      <c r="U62" s="86"/>
      <c r="V62" s="86"/>
      <c r="W62" s="86"/>
      <c r="X62" s="86"/>
      <c r="Y62" s="86"/>
      <c r="Z62" s="133"/>
      <c r="AA62" s="133"/>
    </row>
    <row r="63" spans="1:27" ht="23.25" customHeight="1">
      <c r="A63" s="72"/>
      <c r="B63" s="228"/>
      <c r="C63" s="101"/>
      <c r="D63" s="157"/>
      <c r="E63" s="8" t="s">
        <v>77</v>
      </c>
      <c r="F63" s="24">
        <f t="shared" ref="F63:G64" si="31">H63+J63</f>
        <v>0</v>
      </c>
      <c r="G63" s="23">
        <f t="shared" si="31"/>
        <v>0</v>
      </c>
      <c r="H63" s="20">
        <f t="shared" si="29"/>
        <v>0</v>
      </c>
      <c r="I63" s="20">
        <f t="shared" si="29"/>
        <v>0</v>
      </c>
      <c r="J63" s="20">
        <f t="shared" si="29"/>
        <v>0</v>
      </c>
      <c r="K63" s="20">
        <f t="shared" si="29"/>
        <v>0</v>
      </c>
      <c r="L63" s="21">
        <v>0</v>
      </c>
      <c r="M63" s="21">
        <v>0</v>
      </c>
      <c r="N63" s="45">
        <v>0</v>
      </c>
      <c r="O63" s="45">
        <v>0</v>
      </c>
      <c r="P63" s="92"/>
      <c r="Q63" s="95"/>
      <c r="R63" s="98"/>
      <c r="S63" s="98"/>
      <c r="T63" s="86"/>
      <c r="U63" s="86"/>
      <c r="V63" s="86"/>
      <c r="W63" s="86"/>
      <c r="X63" s="86"/>
      <c r="Y63" s="86"/>
      <c r="Z63" s="133"/>
      <c r="AA63" s="133"/>
    </row>
    <row r="64" spans="1:27" ht="22.5" customHeight="1">
      <c r="A64" s="74"/>
      <c r="B64" s="229"/>
      <c r="C64" s="101"/>
      <c r="D64" s="157"/>
      <c r="E64" s="8" t="s">
        <v>78</v>
      </c>
      <c r="F64" s="24">
        <f t="shared" si="31"/>
        <v>0</v>
      </c>
      <c r="G64" s="23">
        <f t="shared" si="31"/>
        <v>0</v>
      </c>
      <c r="H64" s="20">
        <f t="shared" si="29"/>
        <v>0</v>
      </c>
      <c r="I64" s="20">
        <f t="shared" si="29"/>
        <v>0</v>
      </c>
      <c r="J64" s="20">
        <f t="shared" si="29"/>
        <v>0</v>
      </c>
      <c r="K64" s="20">
        <f t="shared" si="29"/>
        <v>0</v>
      </c>
      <c r="L64" s="21">
        <v>0</v>
      </c>
      <c r="M64" s="21">
        <v>0</v>
      </c>
      <c r="N64" s="45">
        <v>0</v>
      </c>
      <c r="O64" s="45">
        <v>0</v>
      </c>
      <c r="P64" s="93"/>
      <c r="Q64" s="96"/>
      <c r="R64" s="99"/>
      <c r="S64" s="99"/>
      <c r="T64" s="87"/>
      <c r="U64" s="87"/>
      <c r="V64" s="87"/>
      <c r="W64" s="87"/>
      <c r="X64" s="87"/>
      <c r="Y64" s="87"/>
      <c r="Z64" s="134"/>
      <c r="AA64" s="134"/>
    </row>
    <row r="65" spans="1:27" ht="30" customHeight="1">
      <c r="A65" s="152" t="s">
        <v>32</v>
      </c>
      <c r="B65" s="153"/>
      <c r="C65" s="153"/>
      <c r="D65" s="153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53"/>
      <c r="T65" s="153"/>
      <c r="U65" s="153"/>
      <c r="V65" s="153"/>
      <c r="W65" s="153"/>
      <c r="X65" s="153"/>
      <c r="Y65" s="153"/>
      <c r="Z65" s="109"/>
      <c r="AA65" s="110"/>
    </row>
    <row r="66" spans="1:27" ht="30" customHeight="1">
      <c r="A66" s="152" t="s">
        <v>31</v>
      </c>
      <c r="B66" s="153"/>
      <c r="C66" s="153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  <c r="V66" s="153"/>
      <c r="W66" s="153"/>
      <c r="X66" s="153"/>
      <c r="Y66" s="153"/>
      <c r="Z66" s="109"/>
      <c r="AA66" s="110"/>
    </row>
    <row r="67" spans="1:27" ht="53.25" customHeight="1">
      <c r="A67" s="88">
        <v>3</v>
      </c>
      <c r="B67" s="194" t="s">
        <v>33</v>
      </c>
      <c r="C67" s="195"/>
      <c r="D67" s="196"/>
      <c r="E67" s="8" t="s">
        <v>28</v>
      </c>
      <c r="F67" s="19">
        <f t="shared" ref="F67:G69" si="32">H67+J67+L67+N67</f>
        <v>25788282.240000002</v>
      </c>
      <c r="G67" s="19">
        <f t="shared" si="32"/>
        <v>25788282.240000002</v>
      </c>
      <c r="H67" s="20">
        <f t="shared" ref="H67:M68" si="33">H72</f>
        <v>5547631.3100000005</v>
      </c>
      <c r="I67" s="20">
        <f t="shared" si="33"/>
        <v>5547631.3100000005</v>
      </c>
      <c r="J67" s="20">
        <f t="shared" si="33"/>
        <v>6139309.1100000003</v>
      </c>
      <c r="K67" s="20">
        <f t="shared" si="33"/>
        <v>6139309.1100000003</v>
      </c>
      <c r="L67" s="20">
        <f t="shared" si="33"/>
        <v>6189064.0800000001</v>
      </c>
      <c r="M67" s="20">
        <f t="shared" si="33"/>
        <v>6189064.0800000001</v>
      </c>
      <c r="N67" s="37">
        <f t="shared" ref="N67:O67" si="34">N72</f>
        <v>7912277.7400000002</v>
      </c>
      <c r="O67" s="37">
        <f t="shared" si="34"/>
        <v>7912277.7400000002</v>
      </c>
      <c r="P67" s="91" t="s">
        <v>22</v>
      </c>
      <c r="Q67" s="94" t="s">
        <v>22</v>
      </c>
      <c r="R67" s="97" t="s">
        <v>22</v>
      </c>
      <c r="S67" s="97" t="s">
        <v>22</v>
      </c>
      <c r="T67" s="85" t="s">
        <v>22</v>
      </c>
      <c r="U67" s="85" t="s">
        <v>22</v>
      </c>
      <c r="V67" s="85" t="s">
        <v>22</v>
      </c>
      <c r="W67" s="85" t="s">
        <v>22</v>
      </c>
      <c r="X67" s="85" t="s">
        <v>22</v>
      </c>
      <c r="Y67" s="85" t="s">
        <v>22</v>
      </c>
      <c r="Z67" s="137" t="s">
        <v>22</v>
      </c>
      <c r="AA67" s="137" t="s">
        <v>22</v>
      </c>
    </row>
    <row r="68" spans="1:27" ht="74.25" customHeight="1">
      <c r="A68" s="89"/>
      <c r="B68" s="197"/>
      <c r="C68" s="198"/>
      <c r="D68" s="199"/>
      <c r="E68" s="8" t="s">
        <v>15</v>
      </c>
      <c r="F68" s="19">
        <f t="shared" si="32"/>
        <v>24904682.240000002</v>
      </c>
      <c r="G68" s="19">
        <f t="shared" si="32"/>
        <v>24904682.240000002</v>
      </c>
      <c r="H68" s="20">
        <f t="shared" si="33"/>
        <v>5338531.3100000005</v>
      </c>
      <c r="I68" s="20">
        <f t="shared" si="33"/>
        <v>5338531.3100000005</v>
      </c>
      <c r="J68" s="20">
        <f t="shared" si="33"/>
        <v>5926309.1100000003</v>
      </c>
      <c r="K68" s="20">
        <f t="shared" si="33"/>
        <v>5926309.1100000003</v>
      </c>
      <c r="L68" s="20">
        <f t="shared" si="33"/>
        <v>5976064.0800000001</v>
      </c>
      <c r="M68" s="20">
        <f t="shared" si="33"/>
        <v>5976064.0800000001</v>
      </c>
      <c r="N68" s="37">
        <f t="shared" ref="N68:O68" si="35">N73</f>
        <v>7663777.7400000002</v>
      </c>
      <c r="O68" s="37">
        <f t="shared" si="35"/>
        <v>7663777.7400000002</v>
      </c>
      <c r="P68" s="92"/>
      <c r="Q68" s="95"/>
      <c r="R68" s="98"/>
      <c r="S68" s="98"/>
      <c r="T68" s="86"/>
      <c r="U68" s="86"/>
      <c r="V68" s="86"/>
      <c r="W68" s="86"/>
      <c r="X68" s="86"/>
      <c r="Y68" s="86"/>
      <c r="Z68" s="133"/>
      <c r="AA68" s="133"/>
    </row>
    <row r="69" spans="1:27" ht="57" customHeight="1">
      <c r="A69" s="89"/>
      <c r="B69" s="197"/>
      <c r="C69" s="198"/>
      <c r="D69" s="199"/>
      <c r="E69" s="8" t="s">
        <v>16</v>
      </c>
      <c r="F69" s="19">
        <f t="shared" si="32"/>
        <v>883600</v>
      </c>
      <c r="G69" s="19">
        <f t="shared" si="32"/>
        <v>883600</v>
      </c>
      <c r="H69" s="20">
        <f t="shared" ref="H69:O71" si="36">H74</f>
        <v>209100</v>
      </c>
      <c r="I69" s="20">
        <f t="shared" si="36"/>
        <v>209100</v>
      </c>
      <c r="J69" s="20">
        <f t="shared" si="36"/>
        <v>213000</v>
      </c>
      <c r="K69" s="20">
        <f t="shared" si="36"/>
        <v>213000</v>
      </c>
      <c r="L69" s="20">
        <f t="shared" si="36"/>
        <v>213000</v>
      </c>
      <c r="M69" s="20">
        <f t="shared" si="36"/>
        <v>213000</v>
      </c>
      <c r="N69" s="37">
        <f>N74</f>
        <v>248500</v>
      </c>
      <c r="O69" s="37">
        <f t="shared" ref="O69" si="37">O74</f>
        <v>248500</v>
      </c>
      <c r="P69" s="92"/>
      <c r="Q69" s="95"/>
      <c r="R69" s="98"/>
      <c r="S69" s="98"/>
      <c r="T69" s="86"/>
      <c r="U69" s="86"/>
      <c r="V69" s="86"/>
      <c r="W69" s="86"/>
      <c r="X69" s="86"/>
      <c r="Y69" s="86"/>
      <c r="Z69" s="133"/>
      <c r="AA69" s="133"/>
    </row>
    <row r="70" spans="1:27" ht="68.25" customHeight="1">
      <c r="A70" s="89"/>
      <c r="B70" s="197"/>
      <c r="C70" s="198"/>
      <c r="D70" s="199"/>
      <c r="E70" s="22" t="s">
        <v>75</v>
      </c>
      <c r="F70" s="19">
        <f t="shared" ref="F70:F148" si="38">H70+J70</f>
        <v>0</v>
      </c>
      <c r="G70" s="19">
        <v>0</v>
      </c>
      <c r="H70" s="20">
        <f t="shared" si="36"/>
        <v>0</v>
      </c>
      <c r="I70" s="20">
        <f t="shared" si="36"/>
        <v>0</v>
      </c>
      <c r="J70" s="20">
        <f t="shared" si="36"/>
        <v>0</v>
      </c>
      <c r="K70" s="20">
        <f t="shared" si="36"/>
        <v>0</v>
      </c>
      <c r="L70" s="20">
        <f t="shared" si="36"/>
        <v>0</v>
      </c>
      <c r="M70" s="20">
        <f t="shared" si="36"/>
        <v>0</v>
      </c>
      <c r="N70" s="37">
        <f t="shared" si="36"/>
        <v>0</v>
      </c>
      <c r="O70" s="37">
        <f t="shared" si="36"/>
        <v>0</v>
      </c>
      <c r="P70" s="92"/>
      <c r="Q70" s="95"/>
      <c r="R70" s="98"/>
      <c r="S70" s="98"/>
      <c r="T70" s="86"/>
      <c r="U70" s="86"/>
      <c r="V70" s="86"/>
      <c r="W70" s="86"/>
      <c r="X70" s="86"/>
      <c r="Y70" s="86"/>
      <c r="Z70" s="133"/>
      <c r="AA70" s="133"/>
    </row>
    <row r="71" spans="1:27" ht="40.5" customHeight="1">
      <c r="A71" s="90"/>
      <c r="B71" s="200"/>
      <c r="C71" s="201"/>
      <c r="D71" s="202"/>
      <c r="E71" s="22" t="s">
        <v>76</v>
      </c>
      <c r="F71" s="19">
        <f t="shared" si="38"/>
        <v>0</v>
      </c>
      <c r="G71" s="19">
        <v>0</v>
      </c>
      <c r="H71" s="20">
        <f t="shared" si="36"/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37">
        <v>0</v>
      </c>
      <c r="O71" s="37">
        <v>0</v>
      </c>
      <c r="P71" s="93"/>
      <c r="Q71" s="96"/>
      <c r="R71" s="99"/>
      <c r="S71" s="99"/>
      <c r="T71" s="87"/>
      <c r="U71" s="87"/>
      <c r="V71" s="87"/>
      <c r="W71" s="87"/>
      <c r="X71" s="87"/>
      <c r="Y71" s="87"/>
      <c r="Z71" s="134"/>
      <c r="AA71" s="134"/>
    </row>
    <row r="72" spans="1:27" ht="37.5" customHeight="1">
      <c r="A72" s="88" t="s">
        <v>54</v>
      </c>
      <c r="B72" s="191" t="s">
        <v>44</v>
      </c>
      <c r="C72" s="100" t="s">
        <v>22</v>
      </c>
      <c r="D72" s="141"/>
      <c r="E72" s="8" t="s">
        <v>28</v>
      </c>
      <c r="F72" s="19">
        <f t="shared" ref="F72:G74" si="39">H72+J72+L72+N72</f>
        <v>25788282.240000002</v>
      </c>
      <c r="G72" s="19">
        <f t="shared" si="39"/>
        <v>25788282.240000002</v>
      </c>
      <c r="H72" s="20">
        <f t="shared" ref="H72:M72" si="40">H73+H74+H75+H76</f>
        <v>5547631.3100000005</v>
      </c>
      <c r="I72" s="20">
        <f t="shared" si="40"/>
        <v>5547631.3100000005</v>
      </c>
      <c r="J72" s="20">
        <f t="shared" si="40"/>
        <v>6139309.1100000003</v>
      </c>
      <c r="K72" s="20">
        <f t="shared" si="40"/>
        <v>6139309.1100000003</v>
      </c>
      <c r="L72" s="20">
        <f t="shared" si="40"/>
        <v>6189064.0800000001</v>
      </c>
      <c r="M72" s="20">
        <f t="shared" si="40"/>
        <v>6189064.0800000001</v>
      </c>
      <c r="N72" s="37">
        <f t="shared" ref="N72:O72" si="41">N73+N74+N75+N76</f>
        <v>7912277.7400000002</v>
      </c>
      <c r="O72" s="37">
        <f t="shared" si="41"/>
        <v>7912277.7400000002</v>
      </c>
      <c r="P72" s="91" t="s">
        <v>22</v>
      </c>
      <c r="Q72" s="94" t="s">
        <v>22</v>
      </c>
      <c r="R72" s="97" t="s">
        <v>22</v>
      </c>
      <c r="S72" s="97" t="s">
        <v>22</v>
      </c>
      <c r="T72" s="85" t="s">
        <v>22</v>
      </c>
      <c r="U72" s="85" t="s">
        <v>22</v>
      </c>
      <c r="V72" s="85" t="s">
        <v>22</v>
      </c>
      <c r="W72" s="85" t="s">
        <v>22</v>
      </c>
      <c r="X72" s="85" t="s">
        <v>22</v>
      </c>
      <c r="Y72" s="85" t="s">
        <v>22</v>
      </c>
      <c r="Z72" s="137" t="s">
        <v>22</v>
      </c>
      <c r="AA72" s="137" t="s">
        <v>22</v>
      </c>
    </row>
    <row r="73" spans="1:27" ht="26.25" customHeight="1">
      <c r="A73" s="89"/>
      <c r="B73" s="192"/>
      <c r="C73" s="101"/>
      <c r="D73" s="142"/>
      <c r="E73" s="8" t="s">
        <v>17</v>
      </c>
      <c r="F73" s="19">
        <f t="shared" si="39"/>
        <v>24904682.240000002</v>
      </c>
      <c r="G73" s="19">
        <f t="shared" si="39"/>
        <v>24904682.240000002</v>
      </c>
      <c r="H73" s="20">
        <f t="shared" ref="H73:M73" si="42">H78+H83+H88+H93+H98</f>
        <v>5338531.3100000005</v>
      </c>
      <c r="I73" s="20">
        <f t="shared" si="42"/>
        <v>5338531.3100000005</v>
      </c>
      <c r="J73" s="20">
        <f t="shared" si="42"/>
        <v>5926309.1100000003</v>
      </c>
      <c r="K73" s="20">
        <f t="shared" si="42"/>
        <v>5926309.1100000003</v>
      </c>
      <c r="L73" s="20">
        <f t="shared" si="42"/>
        <v>5976064.0800000001</v>
      </c>
      <c r="M73" s="20">
        <f t="shared" si="42"/>
        <v>5976064.0800000001</v>
      </c>
      <c r="N73" s="37">
        <f t="shared" ref="N73:O73" si="43">N78+N83+N88+N93+N98</f>
        <v>7663777.7400000002</v>
      </c>
      <c r="O73" s="37">
        <f t="shared" si="43"/>
        <v>7663777.7400000002</v>
      </c>
      <c r="P73" s="92"/>
      <c r="Q73" s="95"/>
      <c r="R73" s="98"/>
      <c r="S73" s="98"/>
      <c r="T73" s="86"/>
      <c r="U73" s="86"/>
      <c r="V73" s="86"/>
      <c r="W73" s="86"/>
      <c r="X73" s="86"/>
      <c r="Y73" s="86"/>
      <c r="Z73" s="133"/>
      <c r="AA73" s="133"/>
    </row>
    <row r="74" spans="1:27" ht="26.25" customHeight="1">
      <c r="A74" s="89"/>
      <c r="B74" s="192"/>
      <c r="C74" s="101"/>
      <c r="D74" s="142"/>
      <c r="E74" s="8" t="s">
        <v>18</v>
      </c>
      <c r="F74" s="19">
        <f t="shared" si="39"/>
        <v>883600</v>
      </c>
      <c r="G74" s="19">
        <f t="shared" si="39"/>
        <v>883600</v>
      </c>
      <c r="H74" s="20">
        <f t="shared" ref="H74:O76" si="44">H79+H84+H89+H94+H99</f>
        <v>209100</v>
      </c>
      <c r="I74" s="20">
        <f t="shared" si="44"/>
        <v>209100</v>
      </c>
      <c r="J74" s="20">
        <f t="shared" si="44"/>
        <v>213000</v>
      </c>
      <c r="K74" s="20">
        <f t="shared" si="44"/>
        <v>213000</v>
      </c>
      <c r="L74" s="20">
        <f t="shared" si="44"/>
        <v>213000</v>
      </c>
      <c r="M74" s="20">
        <f t="shared" si="44"/>
        <v>213000</v>
      </c>
      <c r="N74" s="37">
        <f t="shared" ref="N74:O74" si="45">N79+N84+N89+N94+N99</f>
        <v>248500</v>
      </c>
      <c r="O74" s="37">
        <f t="shared" si="45"/>
        <v>248500</v>
      </c>
      <c r="P74" s="92"/>
      <c r="Q74" s="95"/>
      <c r="R74" s="98"/>
      <c r="S74" s="98"/>
      <c r="T74" s="86"/>
      <c r="U74" s="86"/>
      <c r="V74" s="86"/>
      <c r="W74" s="86"/>
      <c r="X74" s="86"/>
      <c r="Y74" s="86"/>
      <c r="Z74" s="133"/>
      <c r="AA74" s="133"/>
    </row>
    <row r="75" spans="1:27" ht="26.25" customHeight="1">
      <c r="A75" s="89"/>
      <c r="B75" s="192"/>
      <c r="C75" s="101"/>
      <c r="D75" s="142"/>
      <c r="E75" s="8" t="s">
        <v>77</v>
      </c>
      <c r="F75" s="19">
        <f t="shared" si="38"/>
        <v>0</v>
      </c>
      <c r="G75" s="19">
        <v>0</v>
      </c>
      <c r="H75" s="20">
        <f t="shared" si="44"/>
        <v>0</v>
      </c>
      <c r="I75" s="20">
        <f t="shared" si="44"/>
        <v>0</v>
      </c>
      <c r="J75" s="20">
        <f t="shared" si="44"/>
        <v>0</v>
      </c>
      <c r="K75" s="20">
        <f t="shared" si="44"/>
        <v>0</v>
      </c>
      <c r="L75" s="20">
        <f t="shared" si="44"/>
        <v>0</v>
      </c>
      <c r="M75" s="20">
        <f t="shared" si="44"/>
        <v>0</v>
      </c>
      <c r="N75" s="37">
        <f t="shared" si="44"/>
        <v>0</v>
      </c>
      <c r="O75" s="37">
        <f t="shared" si="44"/>
        <v>0</v>
      </c>
      <c r="P75" s="92"/>
      <c r="Q75" s="95"/>
      <c r="R75" s="98"/>
      <c r="S75" s="98"/>
      <c r="T75" s="86"/>
      <c r="U75" s="86"/>
      <c r="V75" s="86"/>
      <c r="W75" s="86"/>
      <c r="X75" s="86"/>
      <c r="Y75" s="86"/>
      <c r="Z75" s="133"/>
      <c r="AA75" s="133"/>
    </row>
    <row r="76" spans="1:27" ht="21" customHeight="1">
      <c r="A76" s="90"/>
      <c r="B76" s="193"/>
      <c r="C76" s="101"/>
      <c r="D76" s="143"/>
      <c r="E76" s="8" t="s">
        <v>78</v>
      </c>
      <c r="F76" s="19">
        <f t="shared" si="38"/>
        <v>0</v>
      </c>
      <c r="G76" s="19">
        <v>0</v>
      </c>
      <c r="H76" s="20">
        <f t="shared" si="44"/>
        <v>0</v>
      </c>
      <c r="I76" s="20">
        <f t="shared" si="44"/>
        <v>0</v>
      </c>
      <c r="J76" s="20">
        <f t="shared" si="44"/>
        <v>0</v>
      </c>
      <c r="K76" s="20">
        <f t="shared" si="44"/>
        <v>0</v>
      </c>
      <c r="L76" s="20">
        <f t="shared" si="44"/>
        <v>0</v>
      </c>
      <c r="M76" s="20">
        <f t="shared" si="44"/>
        <v>0</v>
      </c>
      <c r="N76" s="37">
        <f t="shared" si="44"/>
        <v>0</v>
      </c>
      <c r="O76" s="37">
        <f t="shared" si="44"/>
        <v>0</v>
      </c>
      <c r="P76" s="93"/>
      <c r="Q76" s="96"/>
      <c r="R76" s="99"/>
      <c r="S76" s="99"/>
      <c r="T76" s="87"/>
      <c r="U76" s="87"/>
      <c r="V76" s="87"/>
      <c r="W76" s="87"/>
      <c r="X76" s="87"/>
      <c r="Y76" s="87"/>
      <c r="Z76" s="134"/>
      <c r="AA76" s="134"/>
    </row>
    <row r="77" spans="1:27" ht="43.5" customHeight="1">
      <c r="A77" s="88" t="s">
        <v>55</v>
      </c>
      <c r="B77" s="191" t="s">
        <v>82</v>
      </c>
      <c r="C77" s="141" t="s">
        <v>60</v>
      </c>
      <c r="D77" s="141"/>
      <c r="E77" s="8" t="s">
        <v>28</v>
      </c>
      <c r="F77" s="19">
        <f>H77+J77+L77+N77</f>
        <v>21901356.259999998</v>
      </c>
      <c r="G77" s="19">
        <f>I77+K77+M77+O77</f>
        <v>21901356.259999998</v>
      </c>
      <c r="H77" s="20">
        <f t="shared" ref="H77:M77" si="46">H78+H81</f>
        <v>4782843.46</v>
      </c>
      <c r="I77" s="20">
        <f t="shared" si="46"/>
        <v>4782843.46</v>
      </c>
      <c r="J77" s="20">
        <f t="shared" si="46"/>
        <v>5229730.42</v>
      </c>
      <c r="K77" s="20">
        <f t="shared" si="46"/>
        <v>5229730.42</v>
      </c>
      <c r="L77" s="20">
        <f t="shared" si="46"/>
        <v>5448368.4199999999</v>
      </c>
      <c r="M77" s="20">
        <f t="shared" si="46"/>
        <v>5448368.4199999999</v>
      </c>
      <c r="N77" s="37">
        <f t="shared" ref="N77:O77" si="47">N78+N81</f>
        <v>6440413.96</v>
      </c>
      <c r="O77" s="37">
        <f t="shared" si="47"/>
        <v>6440413.96</v>
      </c>
      <c r="P77" s="230" t="s">
        <v>45</v>
      </c>
      <c r="Q77" s="233" t="s">
        <v>46</v>
      </c>
      <c r="R77" s="104">
        <f>(T77+X77+V77+Z77)/4</f>
        <v>103.25</v>
      </c>
      <c r="S77" s="104">
        <f>(U77+Y77+W77+AA77)/4</f>
        <v>109.25</v>
      </c>
      <c r="T77" s="154" t="s">
        <v>61</v>
      </c>
      <c r="U77" s="154" t="s">
        <v>69</v>
      </c>
      <c r="V77" s="154" t="s">
        <v>69</v>
      </c>
      <c r="W77" s="154" t="s">
        <v>70</v>
      </c>
      <c r="X77" s="154" t="s">
        <v>70</v>
      </c>
      <c r="Y77" s="154" t="s">
        <v>70</v>
      </c>
      <c r="Z77" s="132" t="s">
        <v>101</v>
      </c>
      <c r="AA77" s="132" t="s">
        <v>100</v>
      </c>
    </row>
    <row r="78" spans="1:27" ht="19.5" customHeight="1">
      <c r="A78" s="89"/>
      <c r="B78" s="192"/>
      <c r="C78" s="142"/>
      <c r="D78" s="144"/>
      <c r="E78" s="8" t="s">
        <v>17</v>
      </c>
      <c r="F78" s="19">
        <f>H78+J78+L78+N78</f>
        <v>21901356.259999998</v>
      </c>
      <c r="G78" s="19">
        <f>I78+K78+M78+O78</f>
        <v>21901356.259999998</v>
      </c>
      <c r="H78" s="20">
        <v>4782843.46</v>
      </c>
      <c r="I78" s="20">
        <v>4782843.46</v>
      </c>
      <c r="J78" s="20">
        <v>5229730.42</v>
      </c>
      <c r="K78" s="20">
        <v>5229730.42</v>
      </c>
      <c r="L78" s="20">
        <v>5448368.4199999999</v>
      </c>
      <c r="M78" s="20">
        <v>5448368.4199999999</v>
      </c>
      <c r="N78" s="37">
        <v>6440413.96</v>
      </c>
      <c r="O78" s="37">
        <v>6440413.96</v>
      </c>
      <c r="P78" s="231"/>
      <c r="Q78" s="237"/>
      <c r="R78" s="98"/>
      <c r="S78" s="98"/>
      <c r="T78" s="155"/>
      <c r="U78" s="155"/>
      <c r="V78" s="155"/>
      <c r="W78" s="155"/>
      <c r="X78" s="155"/>
      <c r="Y78" s="155"/>
      <c r="Z78" s="135"/>
      <c r="AA78" s="135"/>
    </row>
    <row r="79" spans="1:27" ht="19.5" customHeight="1">
      <c r="A79" s="89"/>
      <c r="B79" s="192"/>
      <c r="C79" s="142"/>
      <c r="D79" s="144"/>
      <c r="E79" s="8" t="s">
        <v>18</v>
      </c>
      <c r="F79" s="19">
        <f t="shared" si="38"/>
        <v>0</v>
      </c>
      <c r="G79" s="19">
        <f t="shared" ref="G79:G84" si="48">I79+K79</f>
        <v>0</v>
      </c>
      <c r="H79" s="20">
        <v>0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  <c r="N79" s="37">
        <v>0</v>
      </c>
      <c r="O79" s="37">
        <v>0</v>
      </c>
      <c r="P79" s="231"/>
      <c r="Q79" s="237"/>
      <c r="R79" s="98"/>
      <c r="S79" s="98"/>
      <c r="T79" s="155"/>
      <c r="U79" s="155"/>
      <c r="V79" s="155"/>
      <c r="W79" s="155"/>
      <c r="X79" s="155"/>
      <c r="Y79" s="155"/>
      <c r="Z79" s="135"/>
      <c r="AA79" s="135"/>
    </row>
    <row r="80" spans="1:27" ht="19.5" customHeight="1">
      <c r="A80" s="89"/>
      <c r="B80" s="192"/>
      <c r="C80" s="142"/>
      <c r="D80" s="144"/>
      <c r="E80" s="8" t="s">
        <v>77</v>
      </c>
      <c r="F80" s="19">
        <f t="shared" si="38"/>
        <v>0</v>
      </c>
      <c r="G80" s="19">
        <f t="shared" si="48"/>
        <v>0</v>
      </c>
      <c r="H80" s="20">
        <v>0</v>
      </c>
      <c r="I80" s="20">
        <v>0</v>
      </c>
      <c r="J80" s="20">
        <v>0</v>
      </c>
      <c r="K80" s="20">
        <v>0</v>
      </c>
      <c r="L80" s="20">
        <v>0</v>
      </c>
      <c r="M80" s="20">
        <v>0</v>
      </c>
      <c r="N80" s="37">
        <v>0</v>
      </c>
      <c r="O80" s="37">
        <v>0</v>
      </c>
      <c r="P80" s="231"/>
      <c r="Q80" s="237"/>
      <c r="R80" s="98"/>
      <c r="S80" s="98"/>
      <c r="T80" s="155"/>
      <c r="U80" s="155"/>
      <c r="V80" s="155"/>
      <c r="W80" s="155"/>
      <c r="X80" s="155"/>
      <c r="Y80" s="155"/>
      <c r="Z80" s="135"/>
      <c r="AA80" s="135"/>
    </row>
    <row r="81" spans="1:27" ht="15" customHeight="1">
      <c r="A81" s="90"/>
      <c r="B81" s="193"/>
      <c r="C81" s="143"/>
      <c r="D81" s="145"/>
      <c r="E81" s="8" t="s">
        <v>78</v>
      </c>
      <c r="F81" s="19">
        <f t="shared" si="38"/>
        <v>0</v>
      </c>
      <c r="G81" s="19">
        <f t="shared" si="48"/>
        <v>0</v>
      </c>
      <c r="H81" s="20">
        <v>0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  <c r="N81" s="37">
        <v>0</v>
      </c>
      <c r="O81" s="37">
        <v>0</v>
      </c>
      <c r="P81" s="232"/>
      <c r="Q81" s="238"/>
      <c r="R81" s="99"/>
      <c r="S81" s="99"/>
      <c r="T81" s="156"/>
      <c r="U81" s="156"/>
      <c r="V81" s="156"/>
      <c r="W81" s="156"/>
      <c r="X81" s="156"/>
      <c r="Y81" s="156"/>
      <c r="Z81" s="136"/>
      <c r="AA81" s="136"/>
    </row>
    <row r="82" spans="1:27" ht="45" customHeight="1">
      <c r="A82" s="88" t="s">
        <v>56</v>
      </c>
      <c r="B82" s="191" t="s">
        <v>81</v>
      </c>
      <c r="C82" s="141" t="s">
        <v>60</v>
      </c>
      <c r="D82" s="141"/>
      <c r="E82" s="8" t="s">
        <v>28</v>
      </c>
      <c r="F82" s="19">
        <f>H82+J82+L82+N82</f>
        <v>1881846.49</v>
      </c>
      <c r="G82" s="19">
        <f>I82+K82+M82+O82</f>
        <v>1881846.49</v>
      </c>
      <c r="H82" s="20">
        <f t="shared" ref="H82:M82" si="49">H83+H86</f>
        <v>457486.96</v>
      </c>
      <c r="I82" s="20">
        <f t="shared" si="49"/>
        <v>457486.96</v>
      </c>
      <c r="J82" s="20">
        <f t="shared" si="49"/>
        <v>481856.29</v>
      </c>
      <c r="K82" s="20">
        <f t="shared" si="49"/>
        <v>481856.29</v>
      </c>
      <c r="L82" s="20">
        <f t="shared" si="49"/>
        <v>372577</v>
      </c>
      <c r="M82" s="20">
        <f t="shared" si="49"/>
        <v>372577</v>
      </c>
      <c r="N82" s="37">
        <f t="shared" ref="N82:O82" si="50">N83+N86</f>
        <v>569926.24</v>
      </c>
      <c r="O82" s="37">
        <f t="shared" si="50"/>
        <v>569926.24</v>
      </c>
      <c r="P82" s="154" t="s">
        <v>36</v>
      </c>
      <c r="Q82" s="88" t="s">
        <v>35</v>
      </c>
      <c r="R82" s="104">
        <f>(T82+X82+V82+Z82)</f>
        <v>414</v>
      </c>
      <c r="S82" s="104">
        <f>(U82+Y82+W82+AA82)</f>
        <v>419</v>
      </c>
      <c r="T82" s="154">
        <v>100</v>
      </c>
      <c r="U82" s="154">
        <v>100</v>
      </c>
      <c r="V82" s="154" t="s">
        <v>69</v>
      </c>
      <c r="W82" s="154" t="s">
        <v>72</v>
      </c>
      <c r="X82" s="154" t="s">
        <v>86</v>
      </c>
      <c r="Y82" s="154" t="s">
        <v>87</v>
      </c>
      <c r="Z82" s="132" t="s">
        <v>101</v>
      </c>
      <c r="AA82" s="132" t="s">
        <v>101</v>
      </c>
    </row>
    <row r="83" spans="1:27" ht="15" customHeight="1">
      <c r="A83" s="89"/>
      <c r="B83" s="192"/>
      <c r="C83" s="142"/>
      <c r="D83" s="142"/>
      <c r="E83" s="8" t="s">
        <v>17</v>
      </c>
      <c r="F83" s="19">
        <f>H83+J83+L83+N83</f>
        <v>1881846.49</v>
      </c>
      <c r="G83" s="19">
        <f>I83+K83+M83+O83</f>
        <v>1881846.49</v>
      </c>
      <c r="H83" s="20">
        <v>457486.96</v>
      </c>
      <c r="I83" s="20">
        <v>457486.96</v>
      </c>
      <c r="J83" s="20">
        <v>481856.29</v>
      </c>
      <c r="K83" s="20">
        <v>481856.29</v>
      </c>
      <c r="L83" s="35">
        <v>372577</v>
      </c>
      <c r="M83" s="35">
        <v>372577</v>
      </c>
      <c r="N83" s="44">
        <v>569926.24</v>
      </c>
      <c r="O83" s="44">
        <v>569926.24</v>
      </c>
      <c r="P83" s="92"/>
      <c r="Q83" s="95"/>
      <c r="R83" s="98"/>
      <c r="S83" s="98"/>
      <c r="T83" s="86"/>
      <c r="U83" s="86"/>
      <c r="V83" s="86"/>
      <c r="W83" s="86"/>
      <c r="X83" s="86"/>
      <c r="Y83" s="86"/>
      <c r="Z83" s="133"/>
      <c r="AA83" s="133"/>
    </row>
    <row r="84" spans="1:27" ht="15" customHeight="1">
      <c r="A84" s="89"/>
      <c r="B84" s="192"/>
      <c r="C84" s="142"/>
      <c r="D84" s="142"/>
      <c r="E84" s="8" t="s">
        <v>18</v>
      </c>
      <c r="F84" s="19">
        <f t="shared" si="38"/>
        <v>0</v>
      </c>
      <c r="G84" s="19">
        <f t="shared" si="48"/>
        <v>0</v>
      </c>
      <c r="H84" s="20">
        <v>0</v>
      </c>
      <c r="I84" s="20">
        <v>0</v>
      </c>
      <c r="J84" s="20">
        <v>0</v>
      </c>
      <c r="K84" s="20">
        <v>0</v>
      </c>
      <c r="L84" s="20">
        <v>0</v>
      </c>
      <c r="M84" s="20">
        <v>0</v>
      </c>
      <c r="N84" s="37">
        <v>0</v>
      </c>
      <c r="O84" s="37">
        <v>0</v>
      </c>
      <c r="P84" s="92"/>
      <c r="Q84" s="95"/>
      <c r="R84" s="98"/>
      <c r="S84" s="98"/>
      <c r="T84" s="86"/>
      <c r="U84" s="86"/>
      <c r="V84" s="86"/>
      <c r="W84" s="86"/>
      <c r="X84" s="86"/>
      <c r="Y84" s="86"/>
      <c r="Z84" s="133"/>
      <c r="AA84" s="133"/>
    </row>
    <row r="85" spans="1:27" ht="15" customHeight="1">
      <c r="A85" s="89"/>
      <c r="B85" s="192"/>
      <c r="C85" s="142"/>
      <c r="D85" s="142"/>
      <c r="E85" s="8" t="s">
        <v>77</v>
      </c>
      <c r="F85" s="19">
        <f t="shared" si="38"/>
        <v>0</v>
      </c>
      <c r="G85" s="19">
        <v>0</v>
      </c>
      <c r="H85" s="20">
        <v>0</v>
      </c>
      <c r="I85" s="20">
        <v>0</v>
      </c>
      <c r="J85" s="20">
        <v>0</v>
      </c>
      <c r="K85" s="20">
        <v>0</v>
      </c>
      <c r="L85" s="20">
        <v>0</v>
      </c>
      <c r="M85" s="20">
        <v>0</v>
      </c>
      <c r="N85" s="37">
        <v>0</v>
      </c>
      <c r="O85" s="37">
        <v>0</v>
      </c>
      <c r="P85" s="92"/>
      <c r="Q85" s="95"/>
      <c r="R85" s="98"/>
      <c r="S85" s="98"/>
      <c r="T85" s="86"/>
      <c r="U85" s="86"/>
      <c r="V85" s="86"/>
      <c r="W85" s="86"/>
      <c r="X85" s="86"/>
      <c r="Y85" s="86"/>
      <c r="Z85" s="133"/>
      <c r="AA85" s="133"/>
    </row>
    <row r="86" spans="1:27" ht="15" customHeight="1">
      <c r="A86" s="90"/>
      <c r="B86" s="193"/>
      <c r="C86" s="143"/>
      <c r="D86" s="143"/>
      <c r="E86" s="8" t="s">
        <v>78</v>
      </c>
      <c r="F86" s="19">
        <f t="shared" si="38"/>
        <v>0</v>
      </c>
      <c r="G86" s="19">
        <f>I86+K86</f>
        <v>0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  <c r="M86" s="20">
        <v>0</v>
      </c>
      <c r="N86" s="37">
        <v>0</v>
      </c>
      <c r="O86" s="37">
        <v>0</v>
      </c>
      <c r="P86" s="93"/>
      <c r="Q86" s="96"/>
      <c r="R86" s="99"/>
      <c r="S86" s="99"/>
      <c r="T86" s="87"/>
      <c r="U86" s="87"/>
      <c r="V86" s="87"/>
      <c r="W86" s="87"/>
      <c r="X86" s="87"/>
      <c r="Y86" s="87"/>
      <c r="Z86" s="134"/>
      <c r="AA86" s="134"/>
    </row>
    <row r="87" spans="1:27" ht="34.5" customHeight="1">
      <c r="A87" s="88" t="s">
        <v>57</v>
      </c>
      <c r="B87" s="191" t="s">
        <v>109</v>
      </c>
      <c r="C87" s="141" t="s">
        <v>60</v>
      </c>
      <c r="D87" s="141"/>
      <c r="E87" s="8" t="s">
        <v>28</v>
      </c>
      <c r="F87" s="19">
        <f>H87+J87+L87+N87</f>
        <v>883495</v>
      </c>
      <c r="G87" s="19">
        <f>I87+K87+M87+O87</f>
        <v>883495</v>
      </c>
      <c r="H87" s="20">
        <f t="shared" ref="H87:M87" si="51">H88+H91</f>
        <v>46133</v>
      </c>
      <c r="I87" s="20">
        <f t="shared" si="51"/>
        <v>46133</v>
      </c>
      <c r="J87" s="20">
        <f t="shared" si="51"/>
        <v>162784</v>
      </c>
      <c r="K87" s="20">
        <f t="shared" si="51"/>
        <v>162784</v>
      </c>
      <c r="L87" s="20">
        <f t="shared" si="51"/>
        <v>96124</v>
      </c>
      <c r="M87" s="20">
        <f t="shared" si="51"/>
        <v>96124</v>
      </c>
      <c r="N87" s="37">
        <f t="shared" ref="N87:O87" si="52">N88+N91</f>
        <v>578454</v>
      </c>
      <c r="O87" s="37">
        <f t="shared" si="52"/>
        <v>578454</v>
      </c>
      <c r="P87" s="154" t="s">
        <v>62</v>
      </c>
      <c r="Q87" s="88" t="s">
        <v>46</v>
      </c>
      <c r="R87" s="104">
        <f>(T87+X87+V87+Z87)/4</f>
        <v>3.8</v>
      </c>
      <c r="S87" s="104">
        <f>(U87+Y87+W87+AA87)/4</f>
        <v>3.8</v>
      </c>
      <c r="T87" s="154">
        <v>3.8</v>
      </c>
      <c r="U87" s="154">
        <v>3.8</v>
      </c>
      <c r="V87" s="154">
        <v>3.8</v>
      </c>
      <c r="W87" s="154">
        <v>3.8</v>
      </c>
      <c r="X87" s="154" t="s">
        <v>88</v>
      </c>
      <c r="Y87" s="154" t="s">
        <v>88</v>
      </c>
      <c r="Z87" s="132" t="s">
        <v>88</v>
      </c>
      <c r="AA87" s="132" t="s">
        <v>88</v>
      </c>
    </row>
    <row r="88" spans="1:27" ht="15" customHeight="1">
      <c r="A88" s="89"/>
      <c r="B88" s="192"/>
      <c r="C88" s="142"/>
      <c r="D88" s="142"/>
      <c r="E88" s="8" t="s">
        <v>17</v>
      </c>
      <c r="F88" s="19">
        <f>H88+J88+L88+N88</f>
        <v>883495</v>
      </c>
      <c r="G88" s="19">
        <f>I88+K88+M88+O88</f>
        <v>883495</v>
      </c>
      <c r="H88" s="20">
        <v>46133</v>
      </c>
      <c r="I88" s="20">
        <v>46133</v>
      </c>
      <c r="J88" s="20">
        <v>162784</v>
      </c>
      <c r="K88" s="20">
        <v>162784</v>
      </c>
      <c r="L88" s="35">
        <v>96124</v>
      </c>
      <c r="M88" s="35">
        <v>96124</v>
      </c>
      <c r="N88" s="44">
        <v>578454</v>
      </c>
      <c r="O88" s="44">
        <v>578454</v>
      </c>
      <c r="P88" s="86"/>
      <c r="Q88" s="95"/>
      <c r="R88" s="98"/>
      <c r="S88" s="98"/>
      <c r="T88" s="86"/>
      <c r="U88" s="86"/>
      <c r="V88" s="86"/>
      <c r="W88" s="86"/>
      <c r="X88" s="86"/>
      <c r="Y88" s="86"/>
      <c r="Z88" s="133"/>
      <c r="AA88" s="133"/>
    </row>
    <row r="89" spans="1:27" ht="15" customHeight="1">
      <c r="A89" s="89"/>
      <c r="B89" s="192"/>
      <c r="C89" s="142"/>
      <c r="D89" s="142"/>
      <c r="E89" s="8" t="s">
        <v>18</v>
      </c>
      <c r="F89" s="19">
        <f t="shared" si="38"/>
        <v>0</v>
      </c>
      <c r="G89" s="19">
        <f>I89+K89</f>
        <v>0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  <c r="M89" s="20">
        <v>0</v>
      </c>
      <c r="N89" s="37">
        <v>0</v>
      </c>
      <c r="O89" s="37">
        <v>0</v>
      </c>
      <c r="P89" s="86"/>
      <c r="Q89" s="95"/>
      <c r="R89" s="98"/>
      <c r="S89" s="98"/>
      <c r="T89" s="86"/>
      <c r="U89" s="86"/>
      <c r="V89" s="86"/>
      <c r="W89" s="86"/>
      <c r="X89" s="86"/>
      <c r="Y89" s="86"/>
      <c r="Z89" s="133"/>
      <c r="AA89" s="133"/>
    </row>
    <row r="90" spans="1:27" ht="15" customHeight="1">
      <c r="A90" s="89"/>
      <c r="B90" s="192"/>
      <c r="C90" s="142"/>
      <c r="D90" s="142"/>
      <c r="E90" s="8" t="s">
        <v>77</v>
      </c>
      <c r="F90" s="19">
        <f t="shared" si="38"/>
        <v>0</v>
      </c>
      <c r="G90" s="19">
        <v>0</v>
      </c>
      <c r="H90" s="20">
        <v>0</v>
      </c>
      <c r="I90" s="20">
        <v>0</v>
      </c>
      <c r="J90" s="20">
        <v>0</v>
      </c>
      <c r="K90" s="20">
        <v>0</v>
      </c>
      <c r="L90" s="20">
        <v>0</v>
      </c>
      <c r="M90" s="20">
        <v>0</v>
      </c>
      <c r="N90" s="37">
        <v>0</v>
      </c>
      <c r="O90" s="37">
        <v>0</v>
      </c>
      <c r="P90" s="86"/>
      <c r="Q90" s="95"/>
      <c r="R90" s="98"/>
      <c r="S90" s="98"/>
      <c r="T90" s="86"/>
      <c r="U90" s="86"/>
      <c r="V90" s="86"/>
      <c r="W90" s="86"/>
      <c r="X90" s="86"/>
      <c r="Y90" s="86"/>
      <c r="Z90" s="133"/>
      <c r="AA90" s="133"/>
    </row>
    <row r="91" spans="1:27" ht="41.25" customHeight="1">
      <c r="A91" s="90"/>
      <c r="B91" s="193"/>
      <c r="C91" s="143"/>
      <c r="D91" s="143"/>
      <c r="E91" s="8" t="s">
        <v>78</v>
      </c>
      <c r="F91" s="19">
        <f t="shared" si="38"/>
        <v>0</v>
      </c>
      <c r="G91" s="19">
        <f>I91+K91</f>
        <v>0</v>
      </c>
      <c r="H91" s="20">
        <v>0</v>
      </c>
      <c r="I91" s="20">
        <v>0</v>
      </c>
      <c r="J91" s="20">
        <v>0</v>
      </c>
      <c r="K91" s="20">
        <v>0</v>
      </c>
      <c r="L91" s="20">
        <v>0</v>
      </c>
      <c r="M91" s="20">
        <v>0</v>
      </c>
      <c r="N91" s="37">
        <v>0</v>
      </c>
      <c r="O91" s="37">
        <v>0</v>
      </c>
      <c r="P91" s="87"/>
      <c r="Q91" s="96"/>
      <c r="R91" s="99"/>
      <c r="S91" s="99"/>
      <c r="T91" s="87"/>
      <c r="U91" s="87"/>
      <c r="V91" s="87"/>
      <c r="W91" s="87"/>
      <c r="X91" s="87"/>
      <c r="Y91" s="87"/>
      <c r="Z91" s="134"/>
      <c r="AA91" s="134"/>
    </row>
    <row r="92" spans="1:27" ht="30.75" customHeight="1">
      <c r="A92" s="88" t="s">
        <v>58</v>
      </c>
      <c r="B92" s="191" t="s">
        <v>80</v>
      </c>
      <c r="C92" s="141" t="s">
        <v>60</v>
      </c>
      <c r="D92" s="141"/>
      <c r="E92" s="8" t="s">
        <v>28</v>
      </c>
      <c r="F92" s="19">
        <f>H92+J92+L92+N92</f>
        <v>228767.58000000002</v>
      </c>
      <c r="G92" s="19">
        <f>I92+K92+M92+O92</f>
        <v>228767.58000000002</v>
      </c>
      <c r="H92" s="20">
        <f t="shared" ref="H92:M92" si="53">H93+H96</f>
        <v>49670.98</v>
      </c>
      <c r="I92" s="20">
        <f t="shared" si="53"/>
        <v>49670.98</v>
      </c>
      <c r="J92" s="20">
        <f t="shared" si="53"/>
        <v>49783.5</v>
      </c>
      <c r="K92" s="20">
        <f t="shared" si="53"/>
        <v>49783.5</v>
      </c>
      <c r="L92" s="20">
        <f t="shared" si="53"/>
        <v>56839.66</v>
      </c>
      <c r="M92" s="20">
        <f t="shared" si="53"/>
        <v>56839.66</v>
      </c>
      <c r="N92" s="37">
        <f t="shared" ref="N92:O92" si="54">N93+N96</f>
        <v>72473.440000000002</v>
      </c>
      <c r="O92" s="37">
        <f t="shared" si="54"/>
        <v>72473.440000000002</v>
      </c>
      <c r="P92" s="230" t="s">
        <v>47</v>
      </c>
      <c r="Q92" s="233" t="s">
        <v>46</v>
      </c>
      <c r="R92" s="104">
        <f>(T92+X92+V92+Z92)/4</f>
        <v>3.8</v>
      </c>
      <c r="S92" s="104">
        <f>(U92+Y92+W92+AA92)/4</f>
        <v>3.8</v>
      </c>
      <c r="T92" s="154">
        <v>3.8</v>
      </c>
      <c r="U92" s="154">
        <v>3.8</v>
      </c>
      <c r="V92" s="154">
        <v>3.8</v>
      </c>
      <c r="W92" s="154">
        <v>3.8</v>
      </c>
      <c r="X92" s="154" t="s">
        <v>88</v>
      </c>
      <c r="Y92" s="154" t="s">
        <v>88</v>
      </c>
      <c r="Z92" s="132" t="s">
        <v>88</v>
      </c>
      <c r="AA92" s="132" t="s">
        <v>88</v>
      </c>
    </row>
    <row r="93" spans="1:27" ht="15" customHeight="1">
      <c r="A93" s="89"/>
      <c r="B93" s="192"/>
      <c r="C93" s="142"/>
      <c r="D93" s="142"/>
      <c r="E93" s="8" t="s">
        <v>17</v>
      </c>
      <c r="F93" s="19">
        <f>H93+J93+L93+N93</f>
        <v>228767.58000000002</v>
      </c>
      <c r="G93" s="19">
        <f>I93+K93+M93+O93</f>
        <v>228767.58000000002</v>
      </c>
      <c r="H93" s="20">
        <v>49670.98</v>
      </c>
      <c r="I93" s="20">
        <v>49670.98</v>
      </c>
      <c r="J93" s="20">
        <v>49783.5</v>
      </c>
      <c r="K93" s="20">
        <v>49783.5</v>
      </c>
      <c r="L93" s="35">
        <v>56839.66</v>
      </c>
      <c r="M93" s="35">
        <v>56839.66</v>
      </c>
      <c r="N93" s="44">
        <v>72473.440000000002</v>
      </c>
      <c r="O93" s="44">
        <v>72473.440000000002</v>
      </c>
      <c r="P93" s="231"/>
      <c r="Q93" s="95"/>
      <c r="R93" s="98"/>
      <c r="S93" s="98"/>
      <c r="T93" s="155"/>
      <c r="U93" s="155"/>
      <c r="V93" s="155"/>
      <c r="W93" s="155"/>
      <c r="X93" s="155"/>
      <c r="Y93" s="155"/>
      <c r="Z93" s="135"/>
      <c r="AA93" s="135"/>
    </row>
    <row r="94" spans="1:27" ht="15" customHeight="1">
      <c r="A94" s="89"/>
      <c r="B94" s="192"/>
      <c r="C94" s="142"/>
      <c r="D94" s="142"/>
      <c r="E94" s="8" t="s">
        <v>18</v>
      </c>
      <c r="F94" s="19">
        <f t="shared" si="38"/>
        <v>0</v>
      </c>
      <c r="G94" s="19">
        <f>I94+K94</f>
        <v>0</v>
      </c>
      <c r="H94" s="20">
        <v>0</v>
      </c>
      <c r="I94" s="20">
        <v>0</v>
      </c>
      <c r="J94" s="20">
        <v>0</v>
      </c>
      <c r="K94" s="20">
        <v>0</v>
      </c>
      <c r="L94" s="20">
        <v>0</v>
      </c>
      <c r="M94" s="20">
        <v>0</v>
      </c>
      <c r="N94" s="37">
        <v>0</v>
      </c>
      <c r="O94" s="37">
        <v>0</v>
      </c>
      <c r="P94" s="231"/>
      <c r="Q94" s="95"/>
      <c r="R94" s="98"/>
      <c r="S94" s="98"/>
      <c r="T94" s="155"/>
      <c r="U94" s="155"/>
      <c r="V94" s="155"/>
      <c r="W94" s="155"/>
      <c r="X94" s="155"/>
      <c r="Y94" s="155"/>
      <c r="Z94" s="135"/>
      <c r="AA94" s="135"/>
    </row>
    <row r="95" spans="1:27" ht="15" customHeight="1">
      <c r="A95" s="89"/>
      <c r="B95" s="192"/>
      <c r="C95" s="142"/>
      <c r="D95" s="142"/>
      <c r="E95" s="8" t="s">
        <v>77</v>
      </c>
      <c r="F95" s="19">
        <f t="shared" si="38"/>
        <v>0</v>
      </c>
      <c r="G95" s="19">
        <v>0</v>
      </c>
      <c r="H95" s="20">
        <v>0</v>
      </c>
      <c r="I95" s="20">
        <v>0</v>
      </c>
      <c r="J95" s="20">
        <v>0</v>
      </c>
      <c r="K95" s="20">
        <v>0</v>
      </c>
      <c r="L95" s="20">
        <v>0</v>
      </c>
      <c r="M95" s="20">
        <v>0</v>
      </c>
      <c r="N95" s="37">
        <v>0</v>
      </c>
      <c r="O95" s="37">
        <v>0</v>
      </c>
      <c r="P95" s="231"/>
      <c r="Q95" s="95"/>
      <c r="R95" s="98"/>
      <c r="S95" s="98"/>
      <c r="T95" s="155"/>
      <c r="U95" s="155"/>
      <c r="V95" s="155"/>
      <c r="W95" s="155"/>
      <c r="X95" s="155"/>
      <c r="Y95" s="155"/>
      <c r="Z95" s="135"/>
      <c r="AA95" s="135"/>
    </row>
    <row r="96" spans="1:27" ht="33.75" customHeight="1">
      <c r="A96" s="90"/>
      <c r="B96" s="193"/>
      <c r="C96" s="143"/>
      <c r="D96" s="143"/>
      <c r="E96" s="8" t="s">
        <v>78</v>
      </c>
      <c r="F96" s="19">
        <f t="shared" si="38"/>
        <v>0</v>
      </c>
      <c r="G96" s="19">
        <f>I96+K96</f>
        <v>0</v>
      </c>
      <c r="H96" s="20">
        <v>0</v>
      </c>
      <c r="I96" s="20">
        <v>0</v>
      </c>
      <c r="J96" s="20">
        <v>0</v>
      </c>
      <c r="K96" s="20">
        <v>0</v>
      </c>
      <c r="L96" s="20">
        <v>0</v>
      </c>
      <c r="M96" s="20">
        <v>0</v>
      </c>
      <c r="N96" s="37">
        <v>0</v>
      </c>
      <c r="O96" s="37">
        <v>0</v>
      </c>
      <c r="P96" s="232"/>
      <c r="Q96" s="96"/>
      <c r="R96" s="99"/>
      <c r="S96" s="99"/>
      <c r="T96" s="156"/>
      <c r="U96" s="156"/>
      <c r="V96" s="156"/>
      <c r="W96" s="156"/>
      <c r="X96" s="156"/>
      <c r="Y96" s="156"/>
      <c r="Z96" s="136"/>
      <c r="AA96" s="136"/>
    </row>
    <row r="97" spans="1:30" ht="48.75" customHeight="1">
      <c r="A97" s="88" t="s">
        <v>59</v>
      </c>
      <c r="B97" s="191" t="s">
        <v>84</v>
      </c>
      <c r="C97" s="141" t="s">
        <v>60</v>
      </c>
      <c r="D97" s="141"/>
      <c r="E97" s="8" t="s">
        <v>28</v>
      </c>
      <c r="F97" s="19">
        <f t="shared" ref="F97:G99" si="55">H97+J97+L97+N97</f>
        <v>892816.91</v>
      </c>
      <c r="G97" s="19">
        <f t="shared" si="55"/>
        <v>892816.91</v>
      </c>
      <c r="H97" s="20">
        <f t="shared" ref="H97:M97" si="56">H98+H99</f>
        <v>211496.91</v>
      </c>
      <c r="I97" s="20">
        <f t="shared" si="56"/>
        <v>211496.91</v>
      </c>
      <c r="J97" s="20">
        <f t="shared" si="56"/>
        <v>215154.9</v>
      </c>
      <c r="K97" s="20">
        <f t="shared" si="56"/>
        <v>215154.9</v>
      </c>
      <c r="L97" s="20">
        <f t="shared" si="56"/>
        <v>215155</v>
      </c>
      <c r="M97" s="20">
        <f t="shared" si="56"/>
        <v>215155</v>
      </c>
      <c r="N97" s="37">
        <f t="shared" ref="N97:O97" si="57">N98+N99</f>
        <v>251010.1</v>
      </c>
      <c r="O97" s="37">
        <f t="shared" si="57"/>
        <v>251010.1</v>
      </c>
      <c r="P97" s="154" t="s">
        <v>48</v>
      </c>
      <c r="Q97" s="88" t="s">
        <v>49</v>
      </c>
      <c r="R97" s="172">
        <f>T97+X97+V97+Z97</f>
        <v>420</v>
      </c>
      <c r="S97" s="172">
        <f>U97+Y97+W97+AA97</f>
        <v>480</v>
      </c>
      <c r="T97" s="154">
        <v>100</v>
      </c>
      <c r="U97" s="154" t="s">
        <v>71</v>
      </c>
      <c r="V97" s="154">
        <v>100</v>
      </c>
      <c r="W97" s="154" t="s">
        <v>71</v>
      </c>
      <c r="X97" s="154" t="s">
        <v>61</v>
      </c>
      <c r="Y97" s="154" t="s">
        <v>71</v>
      </c>
      <c r="Z97" s="132" t="s">
        <v>71</v>
      </c>
      <c r="AA97" s="132" t="s">
        <v>71</v>
      </c>
    </row>
    <row r="98" spans="1:30" ht="32.25" customHeight="1">
      <c r="A98" s="89"/>
      <c r="B98" s="192"/>
      <c r="C98" s="142"/>
      <c r="D98" s="142"/>
      <c r="E98" s="8" t="s">
        <v>17</v>
      </c>
      <c r="F98" s="19">
        <f t="shared" si="55"/>
        <v>9216.91</v>
      </c>
      <c r="G98" s="19">
        <f t="shared" si="55"/>
        <v>9216.91</v>
      </c>
      <c r="H98" s="20">
        <v>2396.91</v>
      </c>
      <c r="I98" s="20">
        <v>2396.91</v>
      </c>
      <c r="J98" s="20">
        <v>2154.9</v>
      </c>
      <c r="K98" s="20">
        <v>2154.9</v>
      </c>
      <c r="L98" s="20">
        <v>2155</v>
      </c>
      <c r="M98" s="20">
        <v>2155</v>
      </c>
      <c r="N98" s="37">
        <v>2510.1</v>
      </c>
      <c r="O98" s="37">
        <v>2510.1</v>
      </c>
      <c r="P98" s="92"/>
      <c r="Q98" s="95"/>
      <c r="R98" s="98"/>
      <c r="S98" s="98"/>
      <c r="T98" s="86"/>
      <c r="U98" s="86"/>
      <c r="V98" s="86"/>
      <c r="W98" s="86"/>
      <c r="X98" s="86"/>
      <c r="Y98" s="86"/>
      <c r="Z98" s="133"/>
      <c r="AA98" s="133"/>
    </row>
    <row r="99" spans="1:30" ht="32.25" customHeight="1">
      <c r="A99" s="89"/>
      <c r="B99" s="192"/>
      <c r="C99" s="142"/>
      <c r="D99" s="142"/>
      <c r="E99" s="8" t="s">
        <v>18</v>
      </c>
      <c r="F99" s="19">
        <f t="shared" si="55"/>
        <v>883600</v>
      </c>
      <c r="G99" s="19">
        <f t="shared" si="55"/>
        <v>883600</v>
      </c>
      <c r="H99" s="20">
        <v>209100</v>
      </c>
      <c r="I99" s="20">
        <v>209100</v>
      </c>
      <c r="J99" s="20">
        <v>213000</v>
      </c>
      <c r="K99" s="20">
        <v>213000</v>
      </c>
      <c r="L99" s="20">
        <v>213000</v>
      </c>
      <c r="M99" s="20">
        <v>213000</v>
      </c>
      <c r="N99" s="37">
        <v>248500</v>
      </c>
      <c r="O99" s="37">
        <v>248500</v>
      </c>
      <c r="P99" s="92"/>
      <c r="Q99" s="95"/>
      <c r="R99" s="98"/>
      <c r="S99" s="98"/>
      <c r="T99" s="86"/>
      <c r="U99" s="86"/>
      <c r="V99" s="86"/>
      <c r="W99" s="86"/>
      <c r="X99" s="86"/>
      <c r="Y99" s="86"/>
      <c r="Z99" s="133"/>
      <c r="AA99" s="133"/>
    </row>
    <row r="100" spans="1:30" ht="32.25" customHeight="1">
      <c r="A100" s="89"/>
      <c r="B100" s="192"/>
      <c r="C100" s="142"/>
      <c r="D100" s="142"/>
      <c r="E100" s="8" t="s">
        <v>77</v>
      </c>
      <c r="F100" s="19">
        <f t="shared" si="38"/>
        <v>0</v>
      </c>
      <c r="G100" s="19">
        <v>0</v>
      </c>
      <c r="H100" s="20">
        <v>0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37">
        <v>0</v>
      </c>
      <c r="O100" s="37">
        <v>0</v>
      </c>
      <c r="P100" s="92"/>
      <c r="Q100" s="95"/>
      <c r="R100" s="98"/>
      <c r="S100" s="98"/>
      <c r="T100" s="86"/>
      <c r="U100" s="86"/>
      <c r="V100" s="86"/>
      <c r="W100" s="86"/>
      <c r="X100" s="86"/>
      <c r="Y100" s="86"/>
      <c r="Z100" s="133"/>
      <c r="AA100" s="133"/>
    </row>
    <row r="101" spans="1:30" ht="25.5" customHeight="1">
      <c r="A101" s="90"/>
      <c r="B101" s="193"/>
      <c r="C101" s="143"/>
      <c r="D101" s="143"/>
      <c r="E101" s="8" t="s">
        <v>78</v>
      </c>
      <c r="F101" s="19">
        <f t="shared" si="38"/>
        <v>0</v>
      </c>
      <c r="G101" s="19">
        <f t="shared" ref="G101:G106" si="58">I101+K101</f>
        <v>0</v>
      </c>
      <c r="H101" s="20">
        <v>0</v>
      </c>
      <c r="I101" s="20">
        <v>0</v>
      </c>
      <c r="J101" s="20">
        <v>0</v>
      </c>
      <c r="K101" s="20">
        <v>0</v>
      </c>
      <c r="L101" s="20">
        <v>0</v>
      </c>
      <c r="M101" s="20">
        <v>0</v>
      </c>
      <c r="N101" s="37">
        <v>0</v>
      </c>
      <c r="O101" s="37">
        <v>0</v>
      </c>
      <c r="P101" s="93"/>
      <c r="Q101" s="96"/>
      <c r="R101" s="99"/>
      <c r="S101" s="99"/>
      <c r="T101" s="87"/>
      <c r="U101" s="87"/>
      <c r="V101" s="87"/>
      <c r="W101" s="87"/>
      <c r="X101" s="87"/>
      <c r="Y101" s="87"/>
      <c r="Z101" s="134"/>
      <c r="AA101" s="134"/>
    </row>
    <row r="102" spans="1:30" ht="25.5" customHeight="1">
      <c r="A102" s="70" t="s">
        <v>34</v>
      </c>
      <c r="B102" s="71"/>
      <c r="C102" s="100" t="s">
        <v>22</v>
      </c>
      <c r="D102" s="203"/>
      <c r="E102" s="8" t="s">
        <v>28</v>
      </c>
      <c r="F102" s="19">
        <f t="shared" ref="F102:G104" si="59">H102+J102+L102+N102</f>
        <v>25788282.240000002</v>
      </c>
      <c r="G102" s="19">
        <f t="shared" si="59"/>
        <v>25788282.240000002</v>
      </c>
      <c r="H102" s="20">
        <f t="shared" ref="H102:M102" si="60">H103+H104+H105+H106</f>
        <v>5547631.3100000005</v>
      </c>
      <c r="I102" s="20">
        <f t="shared" si="60"/>
        <v>5547631.3100000005</v>
      </c>
      <c r="J102" s="20">
        <f t="shared" si="60"/>
        <v>6139309.1100000003</v>
      </c>
      <c r="K102" s="20">
        <f t="shared" si="60"/>
        <v>6139309.1100000003</v>
      </c>
      <c r="L102" s="20">
        <f t="shared" si="60"/>
        <v>6189064.0800000001</v>
      </c>
      <c r="M102" s="20">
        <f t="shared" si="60"/>
        <v>6189064.0800000001</v>
      </c>
      <c r="N102" s="37">
        <f t="shared" ref="N102:O102" si="61">N103+N104+N105+N106</f>
        <v>7912277.7400000002</v>
      </c>
      <c r="O102" s="37">
        <f t="shared" si="61"/>
        <v>7912277.7400000002</v>
      </c>
      <c r="P102" s="91" t="s">
        <v>22</v>
      </c>
      <c r="Q102" s="94" t="s">
        <v>22</v>
      </c>
      <c r="R102" s="97" t="s">
        <v>22</v>
      </c>
      <c r="S102" s="97" t="s">
        <v>22</v>
      </c>
      <c r="T102" s="85" t="s">
        <v>22</v>
      </c>
      <c r="U102" s="85" t="s">
        <v>22</v>
      </c>
      <c r="V102" s="85" t="s">
        <v>22</v>
      </c>
      <c r="W102" s="85" t="s">
        <v>22</v>
      </c>
      <c r="X102" s="85" t="s">
        <v>22</v>
      </c>
      <c r="Y102" s="85" t="s">
        <v>22</v>
      </c>
      <c r="Z102" s="137" t="s">
        <v>22</v>
      </c>
      <c r="AA102" s="137" t="s">
        <v>22</v>
      </c>
    </row>
    <row r="103" spans="1:30" ht="25.5" customHeight="1">
      <c r="A103" s="72"/>
      <c r="B103" s="73"/>
      <c r="C103" s="101"/>
      <c r="D103" s="203"/>
      <c r="E103" s="8" t="s">
        <v>17</v>
      </c>
      <c r="F103" s="19">
        <f t="shared" si="59"/>
        <v>24904682.240000002</v>
      </c>
      <c r="G103" s="19">
        <f t="shared" si="59"/>
        <v>24904682.240000002</v>
      </c>
      <c r="H103" s="20">
        <f t="shared" ref="H103:O106" si="62">H68</f>
        <v>5338531.3100000005</v>
      </c>
      <c r="I103" s="20">
        <f t="shared" si="62"/>
        <v>5338531.3100000005</v>
      </c>
      <c r="J103" s="20">
        <f t="shared" si="62"/>
        <v>5926309.1100000003</v>
      </c>
      <c r="K103" s="20">
        <f t="shared" si="62"/>
        <v>5926309.1100000003</v>
      </c>
      <c r="L103" s="20">
        <f t="shared" si="62"/>
        <v>5976064.0800000001</v>
      </c>
      <c r="M103" s="20">
        <f t="shared" si="62"/>
        <v>5976064.0800000001</v>
      </c>
      <c r="N103" s="37">
        <f t="shared" ref="N103:O103" si="63">N68</f>
        <v>7663777.7400000002</v>
      </c>
      <c r="O103" s="37">
        <f t="shared" si="63"/>
        <v>7663777.7400000002</v>
      </c>
      <c r="P103" s="92"/>
      <c r="Q103" s="95"/>
      <c r="R103" s="98"/>
      <c r="S103" s="98"/>
      <c r="T103" s="86"/>
      <c r="U103" s="86"/>
      <c r="V103" s="86"/>
      <c r="W103" s="86"/>
      <c r="X103" s="86"/>
      <c r="Y103" s="86"/>
      <c r="Z103" s="133"/>
      <c r="AA103" s="133"/>
    </row>
    <row r="104" spans="1:30" ht="25.5" customHeight="1">
      <c r="A104" s="72"/>
      <c r="B104" s="73"/>
      <c r="C104" s="101"/>
      <c r="D104" s="203"/>
      <c r="E104" s="8" t="s">
        <v>18</v>
      </c>
      <c r="F104" s="19">
        <f t="shared" si="59"/>
        <v>883600</v>
      </c>
      <c r="G104" s="19">
        <f t="shared" si="59"/>
        <v>883600</v>
      </c>
      <c r="H104" s="20">
        <f t="shared" si="62"/>
        <v>209100</v>
      </c>
      <c r="I104" s="20">
        <f t="shared" si="62"/>
        <v>209100</v>
      </c>
      <c r="J104" s="20">
        <f t="shared" si="62"/>
        <v>213000</v>
      </c>
      <c r="K104" s="20">
        <f t="shared" si="62"/>
        <v>213000</v>
      </c>
      <c r="L104" s="20">
        <f t="shared" si="62"/>
        <v>213000</v>
      </c>
      <c r="M104" s="20">
        <f t="shared" si="62"/>
        <v>213000</v>
      </c>
      <c r="N104" s="37">
        <f t="shared" ref="N104:O104" si="64">N69</f>
        <v>248500</v>
      </c>
      <c r="O104" s="37">
        <f t="shared" si="64"/>
        <v>248500</v>
      </c>
      <c r="P104" s="92"/>
      <c r="Q104" s="95"/>
      <c r="R104" s="98"/>
      <c r="S104" s="98"/>
      <c r="T104" s="86"/>
      <c r="U104" s="86"/>
      <c r="V104" s="86"/>
      <c r="W104" s="86"/>
      <c r="X104" s="86"/>
      <c r="Y104" s="86"/>
      <c r="Z104" s="133"/>
      <c r="AA104" s="133"/>
    </row>
    <row r="105" spans="1:30" ht="25.5" customHeight="1">
      <c r="A105" s="72"/>
      <c r="B105" s="73"/>
      <c r="C105" s="101"/>
      <c r="D105" s="203"/>
      <c r="E105" s="8" t="s">
        <v>77</v>
      </c>
      <c r="F105" s="19">
        <f>H105+J105</f>
        <v>0</v>
      </c>
      <c r="G105" s="19">
        <f t="shared" si="58"/>
        <v>0</v>
      </c>
      <c r="H105" s="20">
        <f t="shared" si="62"/>
        <v>0</v>
      </c>
      <c r="I105" s="20">
        <f t="shared" si="62"/>
        <v>0</v>
      </c>
      <c r="J105" s="20">
        <f t="shared" si="62"/>
        <v>0</v>
      </c>
      <c r="K105" s="20">
        <f t="shared" si="62"/>
        <v>0</v>
      </c>
      <c r="L105" s="20">
        <f t="shared" si="62"/>
        <v>0</v>
      </c>
      <c r="M105" s="20">
        <f t="shared" si="62"/>
        <v>0</v>
      </c>
      <c r="N105" s="37">
        <f t="shared" si="62"/>
        <v>0</v>
      </c>
      <c r="O105" s="37">
        <f t="shared" si="62"/>
        <v>0</v>
      </c>
      <c r="P105" s="92"/>
      <c r="Q105" s="95"/>
      <c r="R105" s="98"/>
      <c r="S105" s="98"/>
      <c r="T105" s="86"/>
      <c r="U105" s="86"/>
      <c r="V105" s="86"/>
      <c r="W105" s="86"/>
      <c r="X105" s="86"/>
      <c r="Y105" s="86"/>
      <c r="Z105" s="133"/>
      <c r="AA105" s="133"/>
    </row>
    <row r="106" spans="1:30" ht="25.5" customHeight="1">
      <c r="A106" s="74"/>
      <c r="B106" s="75"/>
      <c r="C106" s="101"/>
      <c r="D106" s="203"/>
      <c r="E106" s="8" t="s">
        <v>78</v>
      </c>
      <c r="F106" s="19">
        <f>H106+J106</f>
        <v>0</v>
      </c>
      <c r="G106" s="19">
        <f t="shared" si="58"/>
        <v>0</v>
      </c>
      <c r="H106" s="20">
        <f t="shared" si="62"/>
        <v>0</v>
      </c>
      <c r="I106" s="20">
        <f t="shared" si="62"/>
        <v>0</v>
      </c>
      <c r="J106" s="20">
        <f t="shared" si="62"/>
        <v>0</v>
      </c>
      <c r="K106" s="20">
        <f t="shared" si="62"/>
        <v>0</v>
      </c>
      <c r="L106" s="20">
        <f t="shared" si="62"/>
        <v>0</v>
      </c>
      <c r="M106" s="20">
        <f t="shared" si="62"/>
        <v>0</v>
      </c>
      <c r="N106" s="37">
        <f t="shared" si="62"/>
        <v>0</v>
      </c>
      <c r="O106" s="37">
        <f t="shared" si="62"/>
        <v>0</v>
      </c>
      <c r="P106" s="93"/>
      <c r="Q106" s="96"/>
      <c r="R106" s="99"/>
      <c r="S106" s="99"/>
      <c r="T106" s="87"/>
      <c r="U106" s="87"/>
      <c r="V106" s="87"/>
      <c r="W106" s="87"/>
      <c r="X106" s="87"/>
      <c r="Y106" s="87"/>
      <c r="Z106" s="134"/>
      <c r="AA106" s="134"/>
    </row>
    <row r="107" spans="1:30" s="43" customFormat="1" ht="25.5" customHeight="1">
      <c r="A107" s="67" t="s">
        <v>110</v>
      </c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9"/>
      <c r="AB107" s="265"/>
      <c r="AC107" s="265"/>
      <c r="AD107" s="265"/>
    </row>
    <row r="108" spans="1:30" ht="25.5" customHeight="1">
      <c r="A108" s="67" t="s">
        <v>90</v>
      </c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69"/>
      <c r="AB108" s="265"/>
      <c r="AC108" s="265"/>
      <c r="AD108" s="265"/>
    </row>
    <row r="109" spans="1:30" ht="31.5" customHeight="1">
      <c r="A109" s="88" t="s">
        <v>113</v>
      </c>
      <c r="B109" s="194" t="s">
        <v>91</v>
      </c>
      <c r="C109" s="195"/>
      <c r="D109" s="196"/>
      <c r="E109" s="8" t="s">
        <v>28</v>
      </c>
      <c r="F109" s="19">
        <f>H109+J109+L109</f>
        <v>0</v>
      </c>
      <c r="G109" s="19">
        <f>I109+K109+M109</f>
        <v>0</v>
      </c>
      <c r="H109" s="20">
        <f t="shared" ref="H109:O109" si="65">H114</f>
        <v>0</v>
      </c>
      <c r="I109" s="20">
        <f t="shared" si="65"/>
        <v>0</v>
      </c>
      <c r="J109" s="20">
        <f t="shared" si="65"/>
        <v>0</v>
      </c>
      <c r="K109" s="20">
        <f t="shared" si="65"/>
        <v>0</v>
      </c>
      <c r="L109" s="20">
        <f t="shared" si="65"/>
        <v>0</v>
      </c>
      <c r="M109" s="20">
        <f t="shared" si="65"/>
        <v>0</v>
      </c>
      <c r="N109" s="37">
        <f t="shared" si="65"/>
        <v>30000</v>
      </c>
      <c r="O109" s="37">
        <f t="shared" si="65"/>
        <v>30000</v>
      </c>
      <c r="P109" s="91" t="s">
        <v>22</v>
      </c>
      <c r="Q109" s="91" t="s">
        <v>22</v>
      </c>
      <c r="R109" s="91" t="s">
        <v>22</v>
      </c>
      <c r="S109" s="91" t="s">
        <v>22</v>
      </c>
      <c r="T109" s="91" t="s">
        <v>22</v>
      </c>
      <c r="U109" s="91" t="s">
        <v>22</v>
      </c>
      <c r="V109" s="91" t="s">
        <v>22</v>
      </c>
      <c r="W109" s="91" t="s">
        <v>22</v>
      </c>
      <c r="X109" s="91" t="s">
        <v>22</v>
      </c>
      <c r="Y109" s="91" t="s">
        <v>22</v>
      </c>
      <c r="Z109" s="137" t="s">
        <v>22</v>
      </c>
      <c r="AA109" s="137" t="s">
        <v>22</v>
      </c>
    </row>
    <row r="110" spans="1:30" ht="74.25" customHeight="1">
      <c r="A110" s="89"/>
      <c r="B110" s="197"/>
      <c r="C110" s="198"/>
      <c r="D110" s="199"/>
      <c r="E110" s="8" t="s">
        <v>15</v>
      </c>
      <c r="F110" s="19">
        <f>H110+J110+L110</f>
        <v>0</v>
      </c>
      <c r="G110" s="19">
        <f>I110+K110+M110</f>
        <v>0</v>
      </c>
      <c r="H110" s="20">
        <f t="shared" ref="H110:O111" si="66">H115</f>
        <v>0</v>
      </c>
      <c r="I110" s="20">
        <f t="shared" si="66"/>
        <v>0</v>
      </c>
      <c r="J110" s="20">
        <f t="shared" si="66"/>
        <v>0</v>
      </c>
      <c r="K110" s="20">
        <f t="shared" si="66"/>
        <v>0</v>
      </c>
      <c r="L110" s="20">
        <f t="shared" si="66"/>
        <v>0</v>
      </c>
      <c r="M110" s="20">
        <f t="shared" si="66"/>
        <v>0</v>
      </c>
      <c r="N110" s="37">
        <f t="shared" si="66"/>
        <v>30000</v>
      </c>
      <c r="O110" s="37">
        <f t="shared" si="66"/>
        <v>30000</v>
      </c>
      <c r="P110" s="92"/>
      <c r="Q110" s="92"/>
      <c r="R110" s="92"/>
      <c r="S110" s="92"/>
      <c r="T110" s="92"/>
      <c r="U110" s="92"/>
      <c r="V110" s="92"/>
      <c r="W110" s="92"/>
      <c r="X110" s="92"/>
      <c r="Y110" s="92"/>
      <c r="Z110" s="133"/>
      <c r="AA110" s="133"/>
    </row>
    <row r="111" spans="1:30" ht="59.25" customHeight="1">
      <c r="A111" s="89"/>
      <c r="B111" s="197"/>
      <c r="C111" s="198"/>
      <c r="D111" s="199"/>
      <c r="E111" s="8" t="s">
        <v>16</v>
      </c>
      <c r="F111" s="19">
        <f>H111+J111+L111</f>
        <v>0</v>
      </c>
      <c r="G111" s="19">
        <f>I111+K111</f>
        <v>0</v>
      </c>
      <c r="H111" s="20">
        <f t="shared" ref="H111:M111" si="67">H116</f>
        <v>0</v>
      </c>
      <c r="I111" s="20">
        <f t="shared" si="67"/>
        <v>0</v>
      </c>
      <c r="J111" s="20">
        <f t="shared" si="67"/>
        <v>0</v>
      </c>
      <c r="K111" s="20">
        <f t="shared" si="67"/>
        <v>0</v>
      </c>
      <c r="L111" s="20">
        <f t="shared" si="67"/>
        <v>0</v>
      </c>
      <c r="M111" s="20">
        <f t="shared" si="67"/>
        <v>0</v>
      </c>
      <c r="N111" s="37">
        <f>N116</f>
        <v>0</v>
      </c>
      <c r="O111" s="37">
        <f t="shared" si="66"/>
        <v>0</v>
      </c>
      <c r="P111" s="92"/>
      <c r="Q111" s="92"/>
      <c r="R111" s="92"/>
      <c r="S111" s="92"/>
      <c r="T111" s="92"/>
      <c r="U111" s="92"/>
      <c r="V111" s="92"/>
      <c r="W111" s="92"/>
      <c r="X111" s="92"/>
      <c r="Y111" s="92"/>
      <c r="Z111" s="133"/>
      <c r="AA111" s="133"/>
    </row>
    <row r="112" spans="1:30" ht="66.75" customHeight="1">
      <c r="A112" s="89"/>
      <c r="B112" s="197"/>
      <c r="C112" s="198"/>
      <c r="D112" s="199"/>
      <c r="E112" s="22" t="s">
        <v>75</v>
      </c>
      <c r="F112" s="19">
        <f t="shared" ref="F112:F113" si="68">H112+J112</f>
        <v>0</v>
      </c>
      <c r="G112" s="19">
        <v>0</v>
      </c>
      <c r="H112" s="20">
        <f t="shared" ref="H112:O112" si="69">H117</f>
        <v>0</v>
      </c>
      <c r="I112" s="20">
        <f t="shared" si="69"/>
        <v>0</v>
      </c>
      <c r="J112" s="20">
        <f t="shared" si="69"/>
        <v>0</v>
      </c>
      <c r="K112" s="20">
        <f t="shared" si="69"/>
        <v>0</v>
      </c>
      <c r="L112" s="20">
        <f t="shared" si="69"/>
        <v>0</v>
      </c>
      <c r="M112" s="20">
        <f t="shared" si="69"/>
        <v>0</v>
      </c>
      <c r="N112" s="37">
        <f t="shared" si="69"/>
        <v>0</v>
      </c>
      <c r="O112" s="37">
        <f t="shared" si="69"/>
        <v>0</v>
      </c>
      <c r="P112" s="92"/>
      <c r="Q112" s="92"/>
      <c r="R112" s="92"/>
      <c r="S112" s="92"/>
      <c r="T112" s="92"/>
      <c r="U112" s="92"/>
      <c r="V112" s="92"/>
      <c r="W112" s="92"/>
      <c r="X112" s="92"/>
      <c r="Y112" s="92"/>
      <c r="Z112" s="133"/>
      <c r="AA112" s="133"/>
    </row>
    <row r="113" spans="1:27" ht="50.25" customHeight="1">
      <c r="A113" s="90"/>
      <c r="B113" s="200"/>
      <c r="C113" s="201"/>
      <c r="D113" s="202"/>
      <c r="E113" s="22" t="s">
        <v>76</v>
      </c>
      <c r="F113" s="19">
        <f t="shared" si="68"/>
        <v>0</v>
      </c>
      <c r="G113" s="19">
        <v>0</v>
      </c>
      <c r="H113" s="20">
        <f t="shared" ref="H113" si="70">H118</f>
        <v>0</v>
      </c>
      <c r="I113" s="20">
        <v>0</v>
      </c>
      <c r="J113" s="20">
        <v>0</v>
      </c>
      <c r="K113" s="20">
        <v>0</v>
      </c>
      <c r="L113" s="20">
        <v>0</v>
      </c>
      <c r="M113" s="20">
        <v>0</v>
      </c>
      <c r="N113" s="37">
        <v>0</v>
      </c>
      <c r="O113" s="37">
        <v>0</v>
      </c>
      <c r="P113" s="93"/>
      <c r="Q113" s="93"/>
      <c r="R113" s="93"/>
      <c r="S113" s="93"/>
      <c r="T113" s="93"/>
      <c r="U113" s="93"/>
      <c r="V113" s="93"/>
      <c r="W113" s="93"/>
      <c r="X113" s="93"/>
      <c r="Y113" s="93"/>
      <c r="Z113" s="134"/>
      <c r="AA113" s="134"/>
    </row>
    <row r="114" spans="1:27" ht="25.5" customHeight="1">
      <c r="A114" s="148" t="s">
        <v>114</v>
      </c>
      <c r="B114" s="241" t="s">
        <v>106</v>
      </c>
      <c r="C114" s="100" t="s">
        <v>22</v>
      </c>
      <c r="D114" s="141"/>
      <c r="E114" s="8" t="s">
        <v>28</v>
      </c>
      <c r="F114" s="19">
        <f>H114+J114+L114+N114</f>
        <v>30000</v>
      </c>
      <c r="G114" s="19">
        <f>I114+K114+M114+O114</f>
        <v>30000</v>
      </c>
      <c r="H114" s="20">
        <f t="shared" ref="H114:O114" si="71">H115+H116+H117+H118</f>
        <v>0</v>
      </c>
      <c r="I114" s="20">
        <f t="shared" si="71"/>
        <v>0</v>
      </c>
      <c r="J114" s="20">
        <f t="shared" si="71"/>
        <v>0</v>
      </c>
      <c r="K114" s="20">
        <f t="shared" si="71"/>
        <v>0</v>
      </c>
      <c r="L114" s="20">
        <f t="shared" si="71"/>
        <v>0</v>
      </c>
      <c r="M114" s="20">
        <f t="shared" si="71"/>
        <v>0</v>
      </c>
      <c r="N114" s="37">
        <f t="shared" si="71"/>
        <v>30000</v>
      </c>
      <c r="O114" s="37">
        <f t="shared" si="71"/>
        <v>30000</v>
      </c>
      <c r="P114" s="91" t="s">
        <v>22</v>
      </c>
      <c r="Q114" s="91" t="s">
        <v>22</v>
      </c>
      <c r="R114" s="91" t="s">
        <v>22</v>
      </c>
      <c r="S114" s="91" t="s">
        <v>22</v>
      </c>
      <c r="T114" s="91" t="s">
        <v>22</v>
      </c>
      <c r="U114" s="91" t="s">
        <v>22</v>
      </c>
      <c r="V114" s="91" t="s">
        <v>22</v>
      </c>
      <c r="W114" s="91" t="s">
        <v>22</v>
      </c>
      <c r="X114" s="91" t="s">
        <v>22</v>
      </c>
      <c r="Y114" s="91" t="s">
        <v>22</v>
      </c>
      <c r="Z114" s="137" t="s">
        <v>22</v>
      </c>
      <c r="AA114" s="137" t="s">
        <v>22</v>
      </c>
    </row>
    <row r="115" spans="1:27" ht="25.5" customHeight="1">
      <c r="A115" s="148"/>
      <c r="B115" s="242"/>
      <c r="C115" s="101"/>
      <c r="D115" s="142"/>
      <c r="E115" s="8" t="s">
        <v>17</v>
      </c>
      <c r="F115" s="19">
        <f>H115+J115+L115+N115</f>
        <v>30000</v>
      </c>
      <c r="G115" s="19">
        <f>I115+K115+M115+O115</f>
        <v>30000</v>
      </c>
      <c r="H115" s="20">
        <f t="shared" ref="H115:M115" si="72">H120+H125+H130+H135+H140</f>
        <v>0</v>
      </c>
      <c r="I115" s="20">
        <f t="shared" si="72"/>
        <v>0</v>
      </c>
      <c r="J115" s="20">
        <f t="shared" si="72"/>
        <v>0</v>
      </c>
      <c r="K115" s="20">
        <f t="shared" si="72"/>
        <v>0</v>
      </c>
      <c r="L115" s="20">
        <f t="shared" si="72"/>
        <v>0</v>
      </c>
      <c r="M115" s="20">
        <f t="shared" si="72"/>
        <v>0</v>
      </c>
      <c r="N115" s="37">
        <f>N120+N125+N130+N135</f>
        <v>30000</v>
      </c>
      <c r="O115" s="37">
        <f>O120+O125+O130+O135</f>
        <v>30000</v>
      </c>
      <c r="P115" s="92"/>
      <c r="Q115" s="92"/>
      <c r="R115" s="92"/>
      <c r="S115" s="92"/>
      <c r="T115" s="92"/>
      <c r="U115" s="92"/>
      <c r="V115" s="92"/>
      <c r="W115" s="92"/>
      <c r="X115" s="92"/>
      <c r="Y115" s="92"/>
      <c r="Z115" s="133"/>
      <c r="AA115" s="133"/>
    </row>
    <row r="116" spans="1:27" ht="25.5" customHeight="1">
      <c r="A116" s="148"/>
      <c r="B116" s="242"/>
      <c r="C116" s="101"/>
      <c r="D116" s="142"/>
      <c r="E116" s="8" t="s">
        <v>18</v>
      </c>
      <c r="F116" s="19">
        <f>H116+J116+L116</f>
        <v>0</v>
      </c>
      <c r="G116" s="19">
        <f t="shared" ref="G116" si="73">I116+K116+M116</f>
        <v>0</v>
      </c>
      <c r="H116" s="20">
        <f t="shared" ref="H116:O116" si="74">H121+H126+H131+H136+H141</f>
        <v>0</v>
      </c>
      <c r="I116" s="20">
        <f t="shared" si="74"/>
        <v>0</v>
      </c>
      <c r="J116" s="20">
        <f t="shared" si="74"/>
        <v>0</v>
      </c>
      <c r="K116" s="20">
        <f t="shared" si="74"/>
        <v>0</v>
      </c>
      <c r="L116" s="20">
        <f t="shared" si="74"/>
        <v>0</v>
      </c>
      <c r="M116" s="20">
        <f t="shared" si="74"/>
        <v>0</v>
      </c>
      <c r="N116" s="37">
        <f t="shared" si="74"/>
        <v>0</v>
      </c>
      <c r="O116" s="37">
        <f t="shared" si="74"/>
        <v>0</v>
      </c>
      <c r="P116" s="92"/>
      <c r="Q116" s="92"/>
      <c r="R116" s="92"/>
      <c r="S116" s="92"/>
      <c r="T116" s="92"/>
      <c r="U116" s="92"/>
      <c r="V116" s="92"/>
      <c r="W116" s="92"/>
      <c r="X116" s="92"/>
      <c r="Y116" s="92"/>
      <c r="Z116" s="133"/>
      <c r="AA116" s="133"/>
    </row>
    <row r="117" spans="1:27" ht="25.5" customHeight="1">
      <c r="A117" s="148"/>
      <c r="B117" s="242"/>
      <c r="C117" s="101"/>
      <c r="D117" s="142"/>
      <c r="E117" s="8" t="s">
        <v>77</v>
      </c>
      <c r="F117" s="19">
        <f t="shared" ref="F117:F118" si="75">H117+J117</f>
        <v>0</v>
      </c>
      <c r="G117" s="19">
        <v>0</v>
      </c>
      <c r="H117" s="20">
        <f t="shared" ref="H117:O117" si="76">H122+H127+H132+H137+H142</f>
        <v>0</v>
      </c>
      <c r="I117" s="20">
        <f t="shared" si="76"/>
        <v>0</v>
      </c>
      <c r="J117" s="20">
        <f t="shared" si="76"/>
        <v>0</v>
      </c>
      <c r="K117" s="20">
        <f t="shared" si="76"/>
        <v>0</v>
      </c>
      <c r="L117" s="20">
        <f t="shared" si="76"/>
        <v>0</v>
      </c>
      <c r="M117" s="20">
        <f t="shared" si="76"/>
        <v>0</v>
      </c>
      <c r="N117" s="37">
        <f t="shared" si="76"/>
        <v>0</v>
      </c>
      <c r="O117" s="37">
        <f t="shared" si="76"/>
        <v>0</v>
      </c>
      <c r="P117" s="92"/>
      <c r="Q117" s="92"/>
      <c r="R117" s="92"/>
      <c r="S117" s="92"/>
      <c r="T117" s="92"/>
      <c r="U117" s="92"/>
      <c r="V117" s="92"/>
      <c r="W117" s="92"/>
      <c r="X117" s="92"/>
      <c r="Y117" s="92"/>
      <c r="Z117" s="133"/>
      <c r="AA117" s="133"/>
    </row>
    <row r="118" spans="1:27" ht="25.5" customHeight="1">
      <c r="A118" s="148"/>
      <c r="B118" s="243"/>
      <c r="C118" s="101"/>
      <c r="D118" s="143"/>
      <c r="E118" s="8" t="s">
        <v>78</v>
      </c>
      <c r="F118" s="19">
        <f t="shared" si="75"/>
        <v>0</v>
      </c>
      <c r="G118" s="19">
        <v>0</v>
      </c>
      <c r="H118" s="20">
        <f t="shared" ref="H118:O118" si="77">H123+H128+H133+H138+H143</f>
        <v>0</v>
      </c>
      <c r="I118" s="20">
        <f t="shared" si="77"/>
        <v>0</v>
      </c>
      <c r="J118" s="20">
        <f t="shared" si="77"/>
        <v>0</v>
      </c>
      <c r="K118" s="20">
        <f t="shared" si="77"/>
        <v>0</v>
      </c>
      <c r="L118" s="20">
        <f t="shared" si="77"/>
        <v>0</v>
      </c>
      <c r="M118" s="20">
        <f t="shared" si="77"/>
        <v>0</v>
      </c>
      <c r="N118" s="37">
        <f t="shared" si="77"/>
        <v>0</v>
      </c>
      <c r="O118" s="37">
        <f t="shared" si="77"/>
        <v>0</v>
      </c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134"/>
      <c r="AA118" s="134"/>
    </row>
    <row r="119" spans="1:27" ht="35.25" customHeight="1">
      <c r="A119" s="88" t="s">
        <v>115</v>
      </c>
      <c r="B119" s="138" t="s">
        <v>92</v>
      </c>
      <c r="C119" s="141" t="s">
        <v>60</v>
      </c>
      <c r="D119" s="141"/>
      <c r="E119" s="8" t="s">
        <v>28</v>
      </c>
      <c r="F119" s="19">
        <f>H119+J119+L119+N119</f>
        <v>5000</v>
      </c>
      <c r="G119" s="19">
        <f>I119+K119+M119+O119</f>
        <v>5000</v>
      </c>
      <c r="H119" s="20">
        <f t="shared" ref="H119:O119" si="78">H120+H123</f>
        <v>0</v>
      </c>
      <c r="I119" s="20">
        <f t="shared" si="78"/>
        <v>0</v>
      </c>
      <c r="J119" s="20">
        <f t="shared" si="78"/>
        <v>0</v>
      </c>
      <c r="K119" s="20">
        <f t="shared" si="78"/>
        <v>0</v>
      </c>
      <c r="L119" s="20">
        <f t="shared" si="78"/>
        <v>0</v>
      </c>
      <c r="M119" s="20">
        <f t="shared" si="78"/>
        <v>0</v>
      </c>
      <c r="N119" s="37">
        <f t="shared" si="78"/>
        <v>5000</v>
      </c>
      <c r="O119" s="37">
        <f t="shared" si="78"/>
        <v>5000</v>
      </c>
      <c r="P119" s="138" t="s">
        <v>96</v>
      </c>
      <c r="Q119" s="251" t="s">
        <v>46</v>
      </c>
      <c r="R119" s="104">
        <v>37</v>
      </c>
      <c r="S119" s="104">
        <v>37</v>
      </c>
      <c r="T119" s="251">
        <v>0</v>
      </c>
      <c r="U119" s="251">
        <v>0</v>
      </c>
      <c r="V119" s="251">
        <v>0</v>
      </c>
      <c r="W119" s="251">
        <v>0</v>
      </c>
      <c r="X119" s="251">
        <v>0</v>
      </c>
      <c r="Y119" s="251">
        <v>0</v>
      </c>
      <c r="Z119" s="246">
        <v>37</v>
      </c>
      <c r="AA119" s="246">
        <v>37</v>
      </c>
    </row>
    <row r="120" spans="1:27" ht="25.5" customHeight="1">
      <c r="A120" s="89"/>
      <c r="B120" s="139"/>
      <c r="C120" s="142"/>
      <c r="D120" s="144"/>
      <c r="E120" s="8" t="s">
        <v>17</v>
      </c>
      <c r="F120" s="19">
        <f>H120+J120+L120+N120</f>
        <v>5000</v>
      </c>
      <c r="G120" s="19">
        <f>I120+K120+M120+O120</f>
        <v>5000</v>
      </c>
      <c r="H120" s="20">
        <v>0</v>
      </c>
      <c r="I120" s="20">
        <v>0</v>
      </c>
      <c r="J120" s="20">
        <v>0</v>
      </c>
      <c r="K120" s="21">
        <v>0</v>
      </c>
      <c r="L120" s="65">
        <v>0</v>
      </c>
      <c r="M120" s="65">
        <v>0</v>
      </c>
      <c r="N120" s="66">
        <v>5000</v>
      </c>
      <c r="O120" s="64">
        <v>5000</v>
      </c>
      <c r="P120" s="146"/>
      <c r="Q120" s="204"/>
      <c r="R120" s="98"/>
      <c r="S120" s="98"/>
      <c r="T120" s="252"/>
      <c r="U120" s="252"/>
      <c r="V120" s="252"/>
      <c r="W120" s="252"/>
      <c r="X120" s="252"/>
      <c r="Y120" s="252"/>
      <c r="Z120" s="247"/>
      <c r="AA120" s="247"/>
    </row>
    <row r="121" spans="1:27" ht="34.5" customHeight="1">
      <c r="A121" s="89"/>
      <c r="B121" s="139"/>
      <c r="C121" s="142"/>
      <c r="D121" s="144"/>
      <c r="E121" s="8" t="s">
        <v>18</v>
      </c>
      <c r="F121" s="19">
        <f t="shared" ref="F121:F123" si="79">H121+J121</f>
        <v>0</v>
      </c>
      <c r="G121" s="19">
        <f t="shared" ref="G121" si="80">I121+K121</f>
        <v>0</v>
      </c>
      <c r="H121" s="20">
        <v>0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  <c r="N121" s="37">
        <v>0</v>
      </c>
      <c r="O121" s="37">
        <v>0</v>
      </c>
      <c r="P121" s="146"/>
      <c r="Q121" s="204"/>
      <c r="R121" s="98"/>
      <c r="S121" s="98"/>
      <c r="T121" s="252"/>
      <c r="U121" s="252"/>
      <c r="V121" s="252"/>
      <c r="W121" s="252"/>
      <c r="X121" s="252"/>
      <c r="Y121" s="252"/>
      <c r="Z121" s="247"/>
      <c r="AA121" s="247"/>
    </row>
    <row r="122" spans="1:27" ht="32.25" customHeight="1">
      <c r="A122" s="89"/>
      <c r="B122" s="139"/>
      <c r="C122" s="142"/>
      <c r="D122" s="144"/>
      <c r="E122" s="8" t="s">
        <v>77</v>
      </c>
      <c r="F122" s="19">
        <f t="shared" si="79"/>
        <v>0</v>
      </c>
      <c r="G122" s="19">
        <v>0</v>
      </c>
      <c r="H122" s="20">
        <v>0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  <c r="N122" s="37">
        <v>0</v>
      </c>
      <c r="O122" s="37">
        <v>0</v>
      </c>
      <c r="P122" s="146"/>
      <c r="Q122" s="204"/>
      <c r="R122" s="98"/>
      <c r="S122" s="98"/>
      <c r="T122" s="252"/>
      <c r="U122" s="252"/>
      <c r="V122" s="252"/>
      <c r="W122" s="252"/>
      <c r="X122" s="252"/>
      <c r="Y122" s="252"/>
      <c r="Z122" s="247"/>
      <c r="AA122" s="247"/>
    </row>
    <row r="123" spans="1:27" ht="53.25" customHeight="1">
      <c r="A123" s="90"/>
      <c r="B123" s="140"/>
      <c r="C123" s="143"/>
      <c r="D123" s="145"/>
      <c r="E123" s="8" t="s">
        <v>78</v>
      </c>
      <c r="F123" s="19">
        <f t="shared" si="79"/>
        <v>0</v>
      </c>
      <c r="G123" s="19">
        <f t="shared" ref="G123" si="81">I123+K123</f>
        <v>0</v>
      </c>
      <c r="H123" s="20">
        <v>0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  <c r="N123" s="37">
        <v>0</v>
      </c>
      <c r="O123" s="37">
        <v>0</v>
      </c>
      <c r="P123" s="147"/>
      <c r="Q123" s="205"/>
      <c r="R123" s="99"/>
      <c r="S123" s="99"/>
      <c r="T123" s="253"/>
      <c r="U123" s="253"/>
      <c r="V123" s="253"/>
      <c r="W123" s="253"/>
      <c r="X123" s="253"/>
      <c r="Y123" s="253"/>
      <c r="Z123" s="248"/>
      <c r="AA123" s="248"/>
    </row>
    <row r="124" spans="1:27" ht="25.5" customHeight="1">
      <c r="A124" s="88" t="s">
        <v>116</v>
      </c>
      <c r="B124" s="244" t="s">
        <v>111</v>
      </c>
      <c r="C124" s="141" t="s">
        <v>60</v>
      </c>
      <c r="D124" s="141"/>
      <c r="E124" s="8" t="s">
        <v>28</v>
      </c>
      <c r="F124" s="19">
        <f>H124+J124+L124+N124</f>
        <v>5000</v>
      </c>
      <c r="G124" s="19">
        <f>I124+K124+M124+O124</f>
        <v>5000</v>
      </c>
      <c r="H124" s="20">
        <f t="shared" ref="H124:O124" si="82">H125+H128</f>
        <v>0</v>
      </c>
      <c r="I124" s="20">
        <f t="shared" si="82"/>
        <v>0</v>
      </c>
      <c r="J124" s="20">
        <f t="shared" si="82"/>
        <v>0</v>
      </c>
      <c r="K124" s="20">
        <f t="shared" si="82"/>
        <v>0</v>
      </c>
      <c r="L124" s="20">
        <f t="shared" si="82"/>
        <v>0</v>
      </c>
      <c r="M124" s="20">
        <f t="shared" si="82"/>
        <v>0</v>
      </c>
      <c r="N124" s="37">
        <f t="shared" si="82"/>
        <v>5000</v>
      </c>
      <c r="O124" s="37">
        <f t="shared" si="82"/>
        <v>5000</v>
      </c>
      <c r="P124" s="149" t="s">
        <v>97</v>
      </c>
      <c r="Q124" s="254" t="s">
        <v>49</v>
      </c>
      <c r="R124" s="172">
        <f>T124+X124+V124+Z124</f>
        <v>3</v>
      </c>
      <c r="S124" s="172">
        <f>U124+Y124+W124+AA124</f>
        <v>5</v>
      </c>
      <c r="T124" s="251">
        <v>0</v>
      </c>
      <c r="U124" s="251">
        <v>0</v>
      </c>
      <c r="V124" s="251">
        <v>0</v>
      </c>
      <c r="W124" s="251">
        <v>0</v>
      </c>
      <c r="X124" s="251">
        <v>0</v>
      </c>
      <c r="Y124" s="251">
        <v>0</v>
      </c>
      <c r="Z124" s="249" t="s">
        <v>66</v>
      </c>
      <c r="AA124" s="250" t="s">
        <v>105</v>
      </c>
    </row>
    <row r="125" spans="1:27" ht="25.5" customHeight="1">
      <c r="A125" s="89"/>
      <c r="B125" s="244"/>
      <c r="C125" s="142"/>
      <c r="D125" s="142"/>
      <c r="E125" s="8" t="s">
        <v>17</v>
      </c>
      <c r="F125" s="19">
        <f>H125+J125+L125+N125</f>
        <v>5000</v>
      </c>
      <c r="G125" s="19">
        <f>I125+K125+M125+O125</f>
        <v>5000</v>
      </c>
      <c r="H125" s="20">
        <v>0</v>
      </c>
      <c r="I125" s="20">
        <v>0</v>
      </c>
      <c r="J125" s="20">
        <v>0</v>
      </c>
      <c r="K125" s="20">
        <v>0</v>
      </c>
      <c r="L125" s="65">
        <v>0</v>
      </c>
      <c r="M125" s="65">
        <v>0</v>
      </c>
      <c r="N125" s="66">
        <v>5000</v>
      </c>
      <c r="O125" s="66">
        <v>5000</v>
      </c>
      <c r="P125" s="150"/>
      <c r="Q125" s="255"/>
      <c r="R125" s="98"/>
      <c r="S125" s="98"/>
      <c r="T125" s="252"/>
      <c r="U125" s="252"/>
      <c r="V125" s="252"/>
      <c r="W125" s="252"/>
      <c r="X125" s="252"/>
      <c r="Y125" s="252"/>
      <c r="Z125" s="250"/>
      <c r="AA125" s="250"/>
    </row>
    <row r="126" spans="1:27" ht="25.5" customHeight="1">
      <c r="A126" s="89"/>
      <c r="B126" s="244"/>
      <c r="C126" s="142"/>
      <c r="D126" s="142"/>
      <c r="E126" s="8" t="s">
        <v>18</v>
      </c>
      <c r="F126" s="19">
        <f t="shared" ref="F126:F128" si="83">H126+J126</f>
        <v>0</v>
      </c>
      <c r="G126" s="19">
        <f t="shared" ref="G126" si="84">I126+K126</f>
        <v>0</v>
      </c>
      <c r="H126" s="20"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  <c r="N126" s="37">
        <v>0</v>
      </c>
      <c r="O126" s="37">
        <v>0</v>
      </c>
      <c r="P126" s="150"/>
      <c r="Q126" s="255"/>
      <c r="R126" s="98"/>
      <c r="S126" s="98"/>
      <c r="T126" s="252"/>
      <c r="U126" s="252"/>
      <c r="V126" s="252"/>
      <c r="W126" s="252"/>
      <c r="X126" s="252"/>
      <c r="Y126" s="252"/>
      <c r="Z126" s="250"/>
      <c r="AA126" s="250"/>
    </row>
    <row r="127" spans="1:27" ht="25.5" customHeight="1">
      <c r="A127" s="89"/>
      <c r="B127" s="244"/>
      <c r="C127" s="142"/>
      <c r="D127" s="142"/>
      <c r="E127" s="8" t="s">
        <v>77</v>
      </c>
      <c r="F127" s="19">
        <f t="shared" si="83"/>
        <v>0</v>
      </c>
      <c r="G127" s="19">
        <v>0</v>
      </c>
      <c r="H127" s="20">
        <v>0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  <c r="N127" s="37">
        <v>0</v>
      </c>
      <c r="O127" s="37">
        <v>0</v>
      </c>
      <c r="P127" s="150"/>
      <c r="Q127" s="255"/>
      <c r="R127" s="98"/>
      <c r="S127" s="98"/>
      <c r="T127" s="252"/>
      <c r="U127" s="252"/>
      <c r="V127" s="252"/>
      <c r="W127" s="252"/>
      <c r="X127" s="252"/>
      <c r="Y127" s="252"/>
      <c r="Z127" s="250"/>
      <c r="AA127" s="250"/>
    </row>
    <row r="128" spans="1:27" ht="25.5" customHeight="1">
      <c r="A128" s="90"/>
      <c r="B128" s="244"/>
      <c r="C128" s="143"/>
      <c r="D128" s="143"/>
      <c r="E128" s="8" t="s">
        <v>78</v>
      </c>
      <c r="F128" s="19">
        <f t="shared" si="83"/>
        <v>0</v>
      </c>
      <c r="G128" s="19">
        <f t="shared" ref="G128" si="85">I128+K128</f>
        <v>0</v>
      </c>
      <c r="H128" s="20">
        <v>0</v>
      </c>
      <c r="I128" s="20">
        <v>0</v>
      </c>
      <c r="J128" s="20">
        <v>0</v>
      </c>
      <c r="K128" s="20">
        <v>0</v>
      </c>
      <c r="L128" s="20">
        <v>0</v>
      </c>
      <c r="M128" s="20">
        <v>0</v>
      </c>
      <c r="N128" s="37">
        <v>0</v>
      </c>
      <c r="O128" s="37">
        <v>0</v>
      </c>
      <c r="P128" s="151"/>
      <c r="Q128" s="255"/>
      <c r="R128" s="99"/>
      <c r="S128" s="99"/>
      <c r="T128" s="253"/>
      <c r="U128" s="253"/>
      <c r="V128" s="253"/>
      <c r="W128" s="253"/>
      <c r="X128" s="253"/>
      <c r="Y128" s="253"/>
      <c r="Z128" s="250"/>
      <c r="AA128" s="250"/>
    </row>
    <row r="129" spans="1:27" ht="25.5" customHeight="1">
      <c r="A129" s="88" t="s">
        <v>117</v>
      </c>
      <c r="B129" s="244" t="s">
        <v>93</v>
      </c>
      <c r="C129" s="141" t="s">
        <v>60</v>
      </c>
      <c r="D129" s="141"/>
      <c r="E129" s="8" t="s">
        <v>28</v>
      </c>
      <c r="F129" s="19">
        <f>H129+J129+L129+N129</f>
        <v>10000</v>
      </c>
      <c r="G129" s="19">
        <f>I129+K129+M129+O129</f>
        <v>10000</v>
      </c>
      <c r="H129" s="20">
        <f t="shared" ref="H129:O129" si="86">H130+H133</f>
        <v>0</v>
      </c>
      <c r="I129" s="20">
        <f t="shared" si="86"/>
        <v>0</v>
      </c>
      <c r="J129" s="20">
        <f t="shared" si="86"/>
        <v>0</v>
      </c>
      <c r="K129" s="20">
        <f t="shared" si="86"/>
        <v>0</v>
      </c>
      <c r="L129" s="20">
        <f t="shared" si="86"/>
        <v>0</v>
      </c>
      <c r="M129" s="20">
        <f t="shared" si="86"/>
        <v>0</v>
      </c>
      <c r="N129" s="37">
        <f t="shared" si="86"/>
        <v>10000</v>
      </c>
      <c r="O129" s="37">
        <f t="shared" si="86"/>
        <v>10000</v>
      </c>
      <c r="P129" s="149" t="s">
        <v>98</v>
      </c>
      <c r="Q129" s="254" t="s">
        <v>112</v>
      </c>
      <c r="R129" s="172">
        <f>T129+X129+V129+Z129</f>
        <v>4.4000000000000004</v>
      </c>
      <c r="S129" s="172">
        <f>U129+Y129+W129+AA129</f>
        <v>4.4000000000000004</v>
      </c>
      <c r="T129" s="251">
        <v>0</v>
      </c>
      <c r="U129" s="251">
        <v>0</v>
      </c>
      <c r="V129" s="251">
        <v>0</v>
      </c>
      <c r="W129" s="251">
        <v>0</v>
      </c>
      <c r="X129" s="251">
        <v>0</v>
      </c>
      <c r="Y129" s="251">
        <v>0</v>
      </c>
      <c r="Z129" s="249" t="s">
        <v>102</v>
      </c>
      <c r="AA129" s="250" t="s">
        <v>102</v>
      </c>
    </row>
    <row r="130" spans="1:27" ht="25.5" customHeight="1">
      <c r="A130" s="89"/>
      <c r="B130" s="244"/>
      <c r="C130" s="142"/>
      <c r="D130" s="142"/>
      <c r="E130" s="8" t="s">
        <v>17</v>
      </c>
      <c r="F130" s="19">
        <f>H130+J130+L130+N130</f>
        <v>10000</v>
      </c>
      <c r="G130" s="19">
        <f>I130+K130+M130+O130</f>
        <v>10000</v>
      </c>
      <c r="H130" s="20">
        <v>0</v>
      </c>
      <c r="I130" s="20">
        <v>0</v>
      </c>
      <c r="J130" s="20">
        <v>0</v>
      </c>
      <c r="K130" s="20">
        <v>0</v>
      </c>
      <c r="L130" s="65">
        <v>0</v>
      </c>
      <c r="M130" s="65">
        <v>0</v>
      </c>
      <c r="N130" s="66">
        <v>10000</v>
      </c>
      <c r="O130" s="66">
        <v>10000</v>
      </c>
      <c r="P130" s="150"/>
      <c r="Q130" s="255"/>
      <c r="R130" s="98"/>
      <c r="S130" s="98"/>
      <c r="T130" s="252"/>
      <c r="U130" s="252"/>
      <c r="V130" s="252"/>
      <c r="W130" s="252"/>
      <c r="X130" s="252"/>
      <c r="Y130" s="252"/>
      <c r="Z130" s="250"/>
      <c r="AA130" s="250"/>
    </row>
    <row r="131" spans="1:27" ht="25.5" customHeight="1">
      <c r="A131" s="89"/>
      <c r="B131" s="244"/>
      <c r="C131" s="142"/>
      <c r="D131" s="142"/>
      <c r="E131" s="8" t="s">
        <v>18</v>
      </c>
      <c r="F131" s="19">
        <f t="shared" ref="F131:F133" si="87">H131+J131</f>
        <v>0</v>
      </c>
      <c r="G131" s="19">
        <f t="shared" ref="G131" si="88">I131+K131</f>
        <v>0</v>
      </c>
      <c r="H131" s="20">
        <v>0</v>
      </c>
      <c r="I131" s="20">
        <v>0</v>
      </c>
      <c r="J131" s="20">
        <v>0</v>
      </c>
      <c r="K131" s="20">
        <v>0</v>
      </c>
      <c r="L131" s="20">
        <v>0</v>
      </c>
      <c r="M131" s="20">
        <v>0</v>
      </c>
      <c r="N131" s="37">
        <v>0</v>
      </c>
      <c r="O131" s="37">
        <v>0</v>
      </c>
      <c r="P131" s="150"/>
      <c r="Q131" s="255"/>
      <c r="R131" s="98"/>
      <c r="S131" s="98"/>
      <c r="T131" s="252"/>
      <c r="U131" s="252"/>
      <c r="V131" s="252"/>
      <c r="W131" s="252"/>
      <c r="X131" s="252"/>
      <c r="Y131" s="252"/>
      <c r="Z131" s="250"/>
      <c r="AA131" s="250"/>
    </row>
    <row r="132" spans="1:27" ht="25.5" customHeight="1">
      <c r="A132" s="89"/>
      <c r="B132" s="244"/>
      <c r="C132" s="142"/>
      <c r="D132" s="142"/>
      <c r="E132" s="8" t="s">
        <v>77</v>
      </c>
      <c r="F132" s="19">
        <f t="shared" si="87"/>
        <v>0</v>
      </c>
      <c r="G132" s="19">
        <v>0</v>
      </c>
      <c r="H132" s="20">
        <v>0</v>
      </c>
      <c r="I132" s="20">
        <v>0</v>
      </c>
      <c r="J132" s="20">
        <v>0</v>
      </c>
      <c r="K132" s="20">
        <v>0</v>
      </c>
      <c r="L132" s="20">
        <v>0</v>
      </c>
      <c r="M132" s="20">
        <v>0</v>
      </c>
      <c r="N132" s="37">
        <v>0</v>
      </c>
      <c r="O132" s="37">
        <v>0</v>
      </c>
      <c r="P132" s="150"/>
      <c r="Q132" s="255"/>
      <c r="R132" s="98"/>
      <c r="S132" s="98"/>
      <c r="T132" s="252"/>
      <c r="U132" s="252"/>
      <c r="V132" s="252"/>
      <c r="W132" s="252"/>
      <c r="X132" s="252"/>
      <c r="Y132" s="252"/>
      <c r="Z132" s="250"/>
      <c r="AA132" s="250"/>
    </row>
    <row r="133" spans="1:27" ht="25.5" customHeight="1">
      <c r="A133" s="90"/>
      <c r="B133" s="244"/>
      <c r="C133" s="143"/>
      <c r="D133" s="143"/>
      <c r="E133" s="8" t="s">
        <v>78</v>
      </c>
      <c r="F133" s="19">
        <f t="shared" si="87"/>
        <v>0</v>
      </c>
      <c r="G133" s="19">
        <f t="shared" ref="G133" si="89">I133+K133</f>
        <v>0</v>
      </c>
      <c r="H133" s="20">
        <v>0</v>
      </c>
      <c r="I133" s="20">
        <v>0</v>
      </c>
      <c r="J133" s="20">
        <v>0</v>
      </c>
      <c r="K133" s="20">
        <v>0</v>
      </c>
      <c r="L133" s="20">
        <v>0</v>
      </c>
      <c r="M133" s="20">
        <v>0</v>
      </c>
      <c r="N133" s="37">
        <v>0</v>
      </c>
      <c r="O133" s="37">
        <v>0</v>
      </c>
      <c r="P133" s="151"/>
      <c r="Q133" s="255"/>
      <c r="R133" s="99"/>
      <c r="S133" s="99"/>
      <c r="T133" s="253"/>
      <c r="U133" s="253"/>
      <c r="V133" s="253"/>
      <c r="W133" s="253"/>
      <c r="X133" s="253"/>
      <c r="Y133" s="253"/>
      <c r="Z133" s="250"/>
      <c r="AA133" s="250"/>
    </row>
    <row r="134" spans="1:27" ht="25.5" customHeight="1">
      <c r="A134" s="148" t="s">
        <v>118</v>
      </c>
      <c r="B134" s="244" t="s">
        <v>94</v>
      </c>
      <c r="C134" s="141" t="s">
        <v>60</v>
      </c>
      <c r="D134" s="141"/>
      <c r="E134" s="8" t="s">
        <v>28</v>
      </c>
      <c r="F134" s="19">
        <f>H134+J134+L134+N134</f>
        <v>10000</v>
      </c>
      <c r="G134" s="19">
        <f>I134+K134+M134+O135</f>
        <v>10000</v>
      </c>
      <c r="H134" s="20">
        <f t="shared" ref="H134:O134" si="90">H135+H138</f>
        <v>0</v>
      </c>
      <c r="I134" s="20">
        <f t="shared" si="90"/>
        <v>0</v>
      </c>
      <c r="J134" s="20">
        <f t="shared" si="90"/>
        <v>0</v>
      </c>
      <c r="K134" s="20">
        <f t="shared" si="90"/>
        <v>0</v>
      </c>
      <c r="L134" s="20">
        <f t="shared" si="90"/>
        <v>0</v>
      </c>
      <c r="M134" s="20">
        <f t="shared" si="90"/>
        <v>0</v>
      </c>
      <c r="N134" s="37">
        <f t="shared" si="90"/>
        <v>10000</v>
      </c>
      <c r="O134" s="37">
        <f t="shared" si="90"/>
        <v>10000</v>
      </c>
      <c r="P134" s="149" t="s">
        <v>99</v>
      </c>
      <c r="Q134" s="254" t="s">
        <v>46</v>
      </c>
      <c r="R134" s="104">
        <v>34</v>
      </c>
      <c r="S134" s="104">
        <v>34</v>
      </c>
      <c r="T134" s="251">
        <v>0</v>
      </c>
      <c r="U134" s="251">
        <v>0</v>
      </c>
      <c r="V134" s="251">
        <v>0</v>
      </c>
      <c r="W134" s="251">
        <v>0</v>
      </c>
      <c r="X134" s="251">
        <v>0</v>
      </c>
      <c r="Y134" s="251">
        <v>0</v>
      </c>
      <c r="Z134" s="249" t="s">
        <v>103</v>
      </c>
      <c r="AA134" s="250" t="s">
        <v>103</v>
      </c>
    </row>
    <row r="135" spans="1:27" ht="25.5" customHeight="1">
      <c r="A135" s="148"/>
      <c r="B135" s="244"/>
      <c r="C135" s="142"/>
      <c r="D135" s="142"/>
      <c r="E135" s="8" t="s">
        <v>17</v>
      </c>
      <c r="F135" s="19">
        <f>H135+J135+L135+N135</f>
        <v>10000</v>
      </c>
      <c r="G135" s="19">
        <f>I135+K135+M135+O135</f>
        <v>10000</v>
      </c>
      <c r="H135" s="20">
        <v>0</v>
      </c>
      <c r="I135" s="20">
        <v>0</v>
      </c>
      <c r="J135" s="20">
        <v>0</v>
      </c>
      <c r="K135" s="20">
        <v>0</v>
      </c>
      <c r="L135" s="35">
        <v>0</v>
      </c>
      <c r="M135" s="35">
        <v>0</v>
      </c>
      <c r="N135" s="44">
        <v>10000</v>
      </c>
      <c r="O135" s="44">
        <v>10000</v>
      </c>
      <c r="P135" s="150"/>
      <c r="Q135" s="255"/>
      <c r="R135" s="98"/>
      <c r="S135" s="98"/>
      <c r="T135" s="252"/>
      <c r="U135" s="252"/>
      <c r="V135" s="252"/>
      <c r="W135" s="252"/>
      <c r="X135" s="252"/>
      <c r="Y135" s="252"/>
      <c r="Z135" s="250"/>
      <c r="AA135" s="250"/>
    </row>
    <row r="136" spans="1:27" ht="25.5" customHeight="1">
      <c r="A136" s="148"/>
      <c r="B136" s="244"/>
      <c r="C136" s="142"/>
      <c r="D136" s="142"/>
      <c r="E136" s="8" t="s">
        <v>18</v>
      </c>
      <c r="F136" s="19">
        <f t="shared" ref="F136:F138" si="91">H136+J136</f>
        <v>0</v>
      </c>
      <c r="G136" s="19">
        <f t="shared" ref="G136" si="92">I136+K136</f>
        <v>0</v>
      </c>
      <c r="H136" s="20">
        <v>0</v>
      </c>
      <c r="I136" s="20">
        <v>0</v>
      </c>
      <c r="J136" s="20">
        <v>0</v>
      </c>
      <c r="K136" s="20">
        <v>0</v>
      </c>
      <c r="L136" s="20">
        <v>0</v>
      </c>
      <c r="M136" s="20">
        <v>0</v>
      </c>
      <c r="N136" s="37">
        <v>0</v>
      </c>
      <c r="O136" s="37">
        <v>0</v>
      </c>
      <c r="P136" s="150"/>
      <c r="Q136" s="255"/>
      <c r="R136" s="98"/>
      <c r="S136" s="98"/>
      <c r="T136" s="252"/>
      <c r="U136" s="252"/>
      <c r="V136" s="252"/>
      <c r="W136" s="252"/>
      <c r="X136" s="252"/>
      <c r="Y136" s="252"/>
      <c r="Z136" s="250"/>
      <c r="AA136" s="250"/>
    </row>
    <row r="137" spans="1:27" ht="25.5" customHeight="1">
      <c r="A137" s="148"/>
      <c r="B137" s="244"/>
      <c r="C137" s="142"/>
      <c r="D137" s="142"/>
      <c r="E137" s="8" t="s">
        <v>77</v>
      </c>
      <c r="F137" s="19">
        <f t="shared" si="91"/>
        <v>0</v>
      </c>
      <c r="G137" s="19">
        <v>0</v>
      </c>
      <c r="H137" s="20">
        <v>0</v>
      </c>
      <c r="I137" s="20">
        <v>0</v>
      </c>
      <c r="J137" s="20">
        <v>0</v>
      </c>
      <c r="K137" s="20">
        <v>0</v>
      </c>
      <c r="L137" s="20">
        <v>0</v>
      </c>
      <c r="M137" s="20">
        <v>0</v>
      </c>
      <c r="N137" s="37">
        <v>0</v>
      </c>
      <c r="O137" s="37">
        <v>0</v>
      </c>
      <c r="P137" s="150"/>
      <c r="Q137" s="255"/>
      <c r="R137" s="98"/>
      <c r="S137" s="98"/>
      <c r="T137" s="252"/>
      <c r="U137" s="252"/>
      <c r="V137" s="252"/>
      <c r="W137" s="252"/>
      <c r="X137" s="252"/>
      <c r="Y137" s="252"/>
      <c r="Z137" s="250"/>
      <c r="AA137" s="250"/>
    </row>
    <row r="138" spans="1:27" ht="25.5" customHeight="1">
      <c r="A138" s="148"/>
      <c r="B138" s="245"/>
      <c r="C138" s="143"/>
      <c r="D138" s="143"/>
      <c r="E138" s="8" t="s">
        <v>78</v>
      </c>
      <c r="F138" s="19">
        <f t="shared" si="91"/>
        <v>0</v>
      </c>
      <c r="G138" s="19">
        <f t="shared" ref="G138" si="93">I138+K138</f>
        <v>0</v>
      </c>
      <c r="H138" s="20">
        <v>0</v>
      </c>
      <c r="I138" s="20">
        <v>0</v>
      </c>
      <c r="J138" s="20">
        <v>0</v>
      </c>
      <c r="K138" s="20">
        <v>0</v>
      </c>
      <c r="L138" s="20">
        <v>0</v>
      </c>
      <c r="M138" s="20">
        <v>0</v>
      </c>
      <c r="N138" s="37">
        <v>0</v>
      </c>
      <c r="O138" s="37">
        <v>0</v>
      </c>
      <c r="P138" s="150"/>
      <c r="Q138" s="255"/>
      <c r="R138" s="99"/>
      <c r="S138" s="99"/>
      <c r="T138" s="253"/>
      <c r="U138" s="253"/>
      <c r="V138" s="253"/>
      <c r="W138" s="253"/>
      <c r="X138" s="253"/>
      <c r="Y138" s="253"/>
      <c r="Z138" s="250"/>
      <c r="AA138" s="250"/>
    </row>
    <row r="139" spans="1:27" ht="25.5" customHeight="1">
      <c r="A139" s="76" t="s">
        <v>95</v>
      </c>
      <c r="B139" s="71"/>
      <c r="C139" s="141" t="s">
        <v>60</v>
      </c>
      <c r="D139" s="141"/>
      <c r="E139" s="8" t="s">
        <v>28</v>
      </c>
      <c r="F139" s="19">
        <f>H139+J139+L139+N139</f>
        <v>30000</v>
      </c>
      <c r="G139" s="19">
        <f>I139+K139+M139+O139</f>
        <v>30000</v>
      </c>
      <c r="H139" s="20">
        <f t="shared" ref="H139:O139" si="94">H140+H141+H142+H143</f>
        <v>0</v>
      </c>
      <c r="I139" s="20">
        <f t="shared" si="94"/>
        <v>0</v>
      </c>
      <c r="J139" s="20">
        <f t="shared" si="94"/>
        <v>0</v>
      </c>
      <c r="K139" s="20">
        <f t="shared" si="94"/>
        <v>0</v>
      </c>
      <c r="L139" s="20">
        <f t="shared" si="94"/>
        <v>0</v>
      </c>
      <c r="M139" s="20">
        <f t="shared" si="94"/>
        <v>0</v>
      </c>
      <c r="N139" s="37">
        <f t="shared" si="94"/>
        <v>30000</v>
      </c>
      <c r="O139" s="37">
        <f t="shared" si="94"/>
        <v>30000</v>
      </c>
      <c r="P139" s="91" t="s">
        <v>22</v>
      </c>
      <c r="Q139" s="91" t="s">
        <v>22</v>
      </c>
      <c r="R139" s="91" t="s">
        <v>22</v>
      </c>
      <c r="S139" s="91" t="s">
        <v>22</v>
      </c>
      <c r="T139" s="91" t="s">
        <v>22</v>
      </c>
      <c r="U139" s="91" t="s">
        <v>22</v>
      </c>
      <c r="V139" s="91" t="s">
        <v>22</v>
      </c>
      <c r="W139" s="91" t="s">
        <v>22</v>
      </c>
      <c r="X139" s="91" t="s">
        <v>22</v>
      </c>
      <c r="Y139" s="91" t="s">
        <v>22</v>
      </c>
      <c r="Z139" s="137" t="s">
        <v>22</v>
      </c>
      <c r="AA139" s="137" t="s">
        <v>22</v>
      </c>
    </row>
    <row r="140" spans="1:27" ht="25.5" customHeight="1">
      <c r="A140" s="72"/>
      <c r="B140" s="73"/>
      <c r="C140" s="142"/>
      <c r="D140" s="142"/>
      <c r="E140" s="8" t="s">
        <v>17</v>
      </c>
      <c r="F140" s="19">
        <f>H140+J140+L140+O140</f>
        <v>30000</v>
      </c>
      <c r="G140" s="19">
        <f>I140+K140+M140+O140</f>
        <v>30000</v>
      </c>
      <c r="H140" s="20">
        <f t="shared" ref="H140:M140" si="95">H105</f>
        <v>0</v>
      </c>
      <c r="I140" s="20">
        <f t="shared" si="95"/>
        <v>0</v>
      </c>
      <c r="J140" s="20">
        <f t="shared" si="95"/>
        <v>0</v>
      </c>
      <c r="K140" s="20">
        <f t="shared" si="95"/>
        <v>0</v>
      </c>
      <c r="L140" s="20">
        <f t="shared" si="95"/>
        <v>0</v>
      </c>
      <c r="M140" s="20">
        <f t="shared" si="95"/>
        <v>0</v>
      </c>
      <c r="N140" s="37">
        <f>N115</f>
        <v>30000</v>
      </c>
      <c r="O140" s="37">
        <f>O110</f>
        <v>30000</v>
      </c>
      <c r="P140" s="92"/>
      <c r="Q140" s="92"/>
      <c r="R140" s="92"/>
      <c r="S140" s="92"/>
      <c r="T140" s="92"/>
      <c r="U140" s="92"/>
      <c r="V140" s="92"/>
      <c r="W140" s="92"/>
      <c r="X140" s="92"/>
      <c r="Y140" s="92"/>
      <c r="Z140" s="133"/>
      <c r="AA140" s="133"/>
    </row>
    <row r="141" spans="1:27" ht="25.5" customHeight="1">
      <c r="A141" s="72"/>
      <c r="B141" s="73"/>
      <c r="C141" s="142"/>
      <c r="D141" s="142"/>
      <c r="E141" s="8" t="s">
        <v>18</v>
      </c>
      <c r="F141" s="19">
        <f>H141+J141+L141</f>
        <v>0</v>
      </c>
      <c r="G141" s="19">
        <f t="shared" ref="G141" si="96">I141+K141+M141</f>
        <v>0</v>
      </c>
      <c r="H141" s="20">
        <f t="shared" ref="H141:O141" si="97">H106</f>
        <v>0</v>
      </c>
      <c r="I141" s="20">
        <f t="shared" si="97"/>
        <v>0</v>
      </c>
      <c r="J141" s="20">
        <f t="shared" si="97"/>
        <v>0</v>
      </c>
      <c r="K141" s="20">
        <f t="shared" si="97"/>
        <v>0</v>
      </c>
      <c r="L141" s="20">
        <f t="shared" si="97"/>
        <v>0</v>
      </c>
      <c r="M141" s="20">
        <f t="shared" si="97"/>
        <v>0</v>
      </c>
      <c r="N141" s="37">
        <f t="shared" si="97"/>
        <v>0</v>
      </c>
      <c r="O141" s="37">
        <f t="shared" si="97"/>
        <v>0</v>
      </c>
      <c r="P141" s="92"/>
      <c r="Q141" s="92"/>
      <c r="R141" s="92"/>
      <c r="S141" s="92"/>
      <c r="T141" s="92"/>
      <c r="U141" s="92"/>
      <c r="V141" s="92"/>
      <c r="W141" s="92"/>
      <c r="X141" s="92"/>
      <c r="Y141" s="92"/>
      <c r="Z141" s="133"/>
      <c r="AA141" s="133"/>
    </row>
    <row r="142" spans="1:27" ht="25.5" customHeight="1">
      <c r="A142" s="72"/>
      <c r="B142" s="73"/>
      <c r="C142" s="142"/>
      <c r="D142" s="142"/>
      <c r="E142" s="8" t="s">
        <v>77</v>
      </c>
      <c r="F142" s="19">
        <f>H142+J142</f>
        <v>0</v>
      </c>
      <c r="G142" s="19">
        <f t="shared" ref="G142:G143" si="98">I142+K142</f>
        <v>0</v>
      </c>
      <c r="H142" s="20">
        <f t="shared" ref="H142:O142" si="99">H107</f>
        <v>0</v>
      </c>
      <c r="I142" s="20">
        <f t="shared" si="99"/>
        <v>0</v>
      </c>
      <c r="J142" s="20">
        <f t="shared" si="99"/>
        <v>0</v>
      </c>
      <c r="K142" s="20">
        <f t="shared" si="99"/>
        <v>0</v>
      </c>
      <c r="L142" s="20">
        <f t="shared" si="99"/>
        <v>0</v>
      </c>
      <c r="M142" s="20">
        <f t="shared" si="99"/>
        <v>0</v>
      </c>
      <c r="N142" s="37">
        <f t="shared" si="99"/>
        <v>0</v>
      </c>
      <c r="O142" s="37">
        <f t="shared" si="99"/>
        <v>0</v>
      </c>
      <c r="P142" s="92"/>
      <c r="Q142" s="92"/>
      <c r="R142" s="92"/>
      <c r="S142" s="92"/>
      <c r="T142" s="92"/>
      <c r="U142" s="92"/>
      <c r="V142" s="92"/>
      <c r="W142" s="92"/>
      <c r="X142" s="92"/>
      <c r="Y142" s="92"/>
      <c r="Z142" s="133"/>
      <c r="AA142" s="133"/>
    </row>
    <row r="143" spans="1:27" ht="25.5" customHeight="1">
      <c r="A143" s="74"/>
      <c r="B143" s="75"/>
      <c r="C143" s="143"/>
      <c r="D143" s="143"/>
      <c r="E143" s="8" t="s">
        <v>78</v>
      </c>
      <c r="F143" s="19">
        <f>H143+J143</f>
        <v>0</v>
      </c>
      <c r="G143" s="19">
        <f t="shared" si="98"/>
        <v>0</v>
      </c>
      <c r="H143" s="20">
        <f t="shared" ref="H143:O143" si="100">H108</f>
        <v>0</v>
      </c>
      <c r="I143" s="20">
        <f t="shared" si="100"/>
        <v>0</v>
      </c>
      <c r="J143" s="20">
        <f t="shared" si="100"/>
        <v>0</v>
      </c>
      <c r="K143" s="20">
        <f t="shared" si="100"/>
        <v>0</v>
      </c>
      <c r="L143" s="20">
        <f t="shared" si="100"/>
        <v>0</v>
      </c>
      <c r="M143" s="20">
        <f t="shared" si="100"/>
        <v>0</v>
      </c>
      <c r="N143" s="37">
        <f t="shared" si="100"/>
        <v>0</v>
      </c>
      <c r="O143" s="37">
        <f t="shared" si="100"/>
        <v>0</v>
      </c>
      <c r="P143" s="93"/>
      <c r="Q143" s="93"/>
      <c r="R143" s="93"/>
      <c r="S143" s="93"/>
      <c r="T143" s="93"/>
      <c r="U143" s="93"/>
      <c r="V143" s="93"/>
      <c r="W143" s="93"/>
      <c r="X143" s="93"/>
      <c r="Y143" s="93"/>
      <c r="Z143" s="134"/>
      <c r="AA143" s="134"/>
    </row>
    <row r="144" spans="1:27" ht="25.5" customHeight="1">
      <c r="A144" s="258" t="s">
        <v>8</v>
      </c>
      <c r="B144" s="259"/>
      <c r="C144" s="100" t="s">
        <v>22</v>
      </c>
      <c r="D144" s="264"/>
      <c r="E144" s="25" t="s">
        <v>28</v>
      </c>
      <c r="F144" s="19">
        <f t="shared" ref="F144:G146" si="101">H144+J144+L144+N144</f>
        <v>81572820.25999999</v>
      </c>
      <c r="G144" s="19">
        <f t="shared" si="101"/>
        <v>80025408.789999992</v>
      </c>
      <c r="H144" s="20">
        <f t="shared" ref="H144:M144" si="102">H145+H146+H147+H148</f>
        <v>15148526.83</v>
      </c>
      <c r="I144" s="20">
        <f t="shared" si="102"/>
        <v>15135815.360000001</v>
      </c>
      <c r="J144" s="20">
        <f t="shared" si="102"/>
        <v>18569923.239999998</v>
      </c>
      <c r="K144" s="20">
        <f t="shared" si="102"/>
        <v>17035223.239999998</v>
      </c>
      <c r="L144" s="20">
        <f t="shared" si="102"/>
        <v>22661810.82</v>
      </c>
      <c r="M144" s="20">
        <f t="shared" si="102"/>
        <v>22661810.82</v>
      </c>
      <c r="N144" s="37">
        <f t="shared" ref="N144:O144" si="103">N145+N146+N147+N148</f>
        <v>25192559.369999997</v>
      </c>
      <c r="O144" s="37">
        <f t="shared" si="103"/>
        <v>25192559.369999997</v>
      </c>
      <c r="P144" s="91" t="s">
        <v>22</v>
      </c>
      <c r="Q144" s="94" t="s">
        <v>22</v>
      </c>
      <c r="R144" s="97" t="s">
        <v>22</v>
      </c>
      <c r="S144" s="97" t="s">
        <v>22</v>
      </c>
      <c r="T144" s="85" t="s">
        <v>22</v>
      </c>
      <c r="U144" s="85" t="s">
        <v>22</v>
      </c>
      <c r="V144" s="85" t="s">
        <v>22</v>
      </c>
      <c r="W144" s="85" t="s">
        <v>22</v>
      </c>
      <c r="X144" s="85" t="s">
        <v>22</v>
      </c>
      <c r="Y144" s="85" t="s">
        <v>22</v>
      </c>
      <c r="Z144" s="137" t="s">
        <v>22</v>
      </c>
      <c r="AA144" s="137" t="s">
        <v>22</v>
      </c>
    </row>
    <row r="145" spans="1:27" ht="25.5" customHeight="1">
      <c r="A145" s="260"/>
      <c r="B145" s="261"/>
      <c r="C145" s="101"/>
      <c r="D145" s="264"/>
      <c r="E145" s="8" t="s">
        <v>17</v>
      </c>
      <c r="F145" s="19">
        <f t="shared" si="101"/>
        <v>79174520.25999999</v>
      </c>
      <c r="G145" s="19">
        <f t="shared" si="101"/>
        <v>79141808.789999992</v>
      </c>
      <c r="H145" s="20">
        <f t="shared" ref="H145:O147" si="104">H61+H103</f>
        <v>14939426.83</v>
      </c>
      <c r="I145" s="20">
        <f t="shared" si="104"/>
        <v>14926715.360000001</v>
      </c>
      <c r="J145" s="20">
        <f t="shared" si="104"/>
        <v>16842223.239999998</v>
      </c>
      <c r="K145" s="20">
        <f t="shared" si="104"/>
        <v>16822223.239999998</v>
      </c>
      <c r="L145" s="20">
        <f t="shared" si="104"/>
        <v>22448810.82</v>
      </c>
      <c r="M145" s="20">
        <f t="shared" si="104"/>
        <v>22448810.82</v>
      </c>
      <c r="N145" s="37">
        <f>N61+N103+N140</f>
        <v>24944059.369999997</v>
      </c>
      <c r="O145" s="37">
        <f>O61+O103+O140</f>
        <v>24944059.369999997</v>
      </c>
      <c r="P145" s="92"/>
      <c r="Q145" s="95"/>
      <c r="R145" s="98"/>
      <c r="S145" s="98"/>
      <c r="T145" s="86"/>
      <c r="U145" s="86"/>
      <c r="V145" s="86"/>
      <c r="W145" s="86"/>
      <c r="X145" s="86"/>
      <c r="Y145" s="86"/>
      <c r="Z145" s="133"/>
      <c r="AA145" s="133"/>
    </row>
    <row r="146" spans="1:27" ht="25.5" customHeight="1">
      <c r="A146" s="260"/>
      <c r="B146" s="261"/>
      <c r="C146" s="101"/>
      <c r="D146" s="264"/>
      <c r="E146" s="8" t="s">
        <v>18</v>
      </c>
      <c r="F146" s="19">
        <f t="shared" si="101"/>
        <v>2398300</v>
      </c>
      <c r="G146" s="19">
        <f t="shared" si="101"/>
        <v>883600</v>
      </c>
      <c r="H146" s="20">
        <f t="shared" si="104"/>
        <v>209100</v>
      </c>
      <c r="I146" s="20">
        <f t="shared" si="104"/>
        <v>209100</v>
      </c>
      <c r="J146" s="20">
        <f t="shared" si="104"/>
        <v>1727700</v>
      </c>
      <c r="K146" s="20">
        <f t="shared" si="104"/>
        <v>213000</v>
      </c>
      <c r="L146" s="20">
        <f t="shared" si="104"/>
        <v>213000</v>
      </c>
      <c r="M146" s="20">
        <f t="shared" si="104"/>
        <v>213000</v>
      </c>
      <c r="N146" s="37">
        <f>N62+N104+N141</f>
        <v>248500</v>
      </c>
      <c r="O146" s="37">
        <f>O62+O104+O141</f>
        <v>248500</v>
      </c>
      <c r="P146" s="92"/>
      <c r="Q146" s="95"/>
      <c r="R146" s="98"/>
      <c r="S146" s="98"/>
      <c r="T146" s="86"/>
      <c r="U146" s="86"/>
      <c r="V146" s="86"/>
      <c r="W146" s="86"/>
      <c r="X146" s="86"/>
      <c r="Y146" s="86"/>
      <c r="Z146" s="133"/>
      <c r="AA146" s="133"/>
    </row>
    <row r="147" spans="1:27" ht="25.5" customHeight="1">
      <c r="A147" s="260"/>
      <c r="B147" s="261"/>
      <c r="C147" s="101"/>
      <c r="D147" s="264"/>
      <c r="E147" s="8" t="s">
        <v>77</v>
      </c>
      <c r="F147" s="19">
        <f t="shared" si="38"/>
        <v>0</v>
      </c>
      <c r="G147" s="19">
        <v>0</v>
      </c>
      <c r="H147" s="20">
        <f t="shared" si="104"/>
        <v>0</v>
      </c>
      <c r="I147" s="20">
        <f t="shared" si="104"/>
        <v>0</v>
      </c>
      <c r="J147" s="20">
        <f t="shared" si="104"/>
        <v>0</v>
      </c>
      <c r="K147" s="20">
        <f t="shared" si="104"/>
        <v>0</v>
      </c>
      <c r="L147" s="20">
        <f t="shared" si="104"/>
        <v>0</v>
      </c>
      <c r="M147" s="20">
        <f t="shared" si="104"/>
        <v>0</v>
      </c>
      <c r="N147" s="37">
        <f t="shared" si="104"/>
        <v>0</v>
      </c>
      <c r="O147" s="37">
        <f t="shared" si="104"/>
        <v>0</v>
      </c>
      <c r="P147" s="92"/>
      <c r="Q147" s="95"/>
      <c r="R147" s="98"/>
      <c r="S147" s="98"/>
      <c r="T147" s="86"/>
      <c r="U147" s="86"/>
      <c r="V147" s="86"/>
      <c r="W147" s="86"/>
      <c r="X147" s="86"/>
      <c r="Y147" s="86"/>
      <c r="Z147" s="133"/>
      <c r="AA147" s="133"/>
    </row>
    <row r="148" spans="1:27" ht="25.5" customHeight="1">
      <c r="A148" s="262"/>
      <c r="B148" s="263"/>
      <c r="C148" s="101"/>
      <c r="D148" s="264"/>
      <c r="E148" s="8" t="s">
        <v>78</v>
      </c>
      <c r="F148" s="19">
        <f t="shared" si="38"/>
        <v>0</v>
      </c>
      <c r="G148" s="19">
        <f>I148+K148</f>
        <v>0</v>
      </c>
      <c r="H148" s="20">
        <f t="shared" ref="H148:O148" si="105">H64+H147</f>
        <v>0</v>
      </c>
      <c r="I148" s="20">
        <f t="shared" si="105"/>
        <v>0</v>
      </c>
      <c r="J148" s="20">
        <f t="shared" si="105"/>
        <v>0</v>
      </c>
      <c r="K148" s="20">
        <f t="shared" si="105"/>
        <v>0</v>
      </c>
      <c r="L148" s="20">
        <f t="shared" si="105"/>
        <v>0</v>
      </c>
      <c r="M148" s="20">
        <f t="shared" si="105"/>
        <v>0</v>
      </c>
      <c r="N148" s="37">
        <f t="shared" si="105"/>
        <v>0</v>
      </c>
      <c r="O148" s="37">
        <f t="shared" si="105"/>
        <v>0</v>
      </c>
      <c r="P148" s="93"/>
      <c r="Q148" s="96"/>
      <c r="R148" s="99"/>
      <c r="S148" s="99"/>
      <c r="T148" s="87"/>
      <c r="U148" s="87"/>
      <c r="V148" s="87"/>
      <c r="W148" s="87"/>
      <c r="X148" s="87"/>
      <c r="Y148" s="87"/>
      <c r="Z148" s="134"/>
      <c r="AA148" s="134"/>
    </row>
    <row r="149" spans="1:27" ht="25.5" customHeight="1">
      <c r="A149" s="60"/>
      <c r="B149" s="60"/>
      <c r="C149" s="60"/>
      <c r="D149" s="60"/>
      <c r="E149" s="61"/>
      <c r="F149" s="61"/>
      <c r="G149" s="61"/>
      <c r="H149" s="61"/>
      <c r="I149" s="61"/>
      <c r="J149" s="62"/>
      <c r="K149" s="60"/>
      <c r="L149" s="63"/>
      <c r="M149" s="63"/>
      <c r="N149" s="63"/>
      <c r="O149" s="63"/>
      <c r="P149" s="61"/>
      <c r="Q149" s="61"/>
      <c r="R149" s="61"/>
      <c r="S149" s="61"/>
      <c r="T149" s="61"/>
      <c r="U149" s="61"/>
      <c r="V149" s="61"/>
      <c r="W149" s="61"/>
      <c r="X149" s="61"/>
      <c r="Y149" s="61"/>
      <c r="Z149" s="3"/>
      <c r="AA149" s="3"/>
    </row>
    <row r="150" spans="1:27" ht="24.75" customHeight="1">
      <c r="A150" s="177"/>
      <c r="B150" s="177"/>
      <c r="C150" s="177"/>
      <c r="D150" s="177"/>
      <c r="E150" s="177"/>
      <c r="F150" s="177"/>
      <c r="G150" s="177"/>
      <c r="H150" s="177"/>
      <c r="I150" s="177"/>
      <c r="J150" s="177"/>
      <c r="K150" s="177"/>
      <c r="L150" s="177"/>
      <c r="M150" s="177"/>
      <c r="N150" s="177"/>
      <c r="O150" s="177"/>
      <c r="P150" s="177"/>
      <c r="Q150" s="177"/>
      <c r="R150" s="177"/>
      <c r="S150" s="177"/>
      <c r="T150" s="177"/>
      <c r="U150" s="177"/>
      <c r="V150" s="177"/>
      <c r="W150" s="177"/>
      <c r="X150" s="177"/>
      <c r="Y150" s="177"/>
    </row>
    <row r="151" spans="1:27" ht="25.5" hidden="1" customHeight="1">
      <c r="A151" s="178"/>
      <c r="B151" s="178"/>
      <c r="C151" s="178"/>
      <c r="D151" s="178"/>
      <c r="E151" s="61"/>
      <c r="F151" s="61"/>
      <c r="G151" s="61"/>
      <c r="H151" s="61"/>
      <c r="I151" s="61"/>
      <c r="J151" s="62"/>
      <c r="K151" s="63"/>
      <c r="L151" s="63"/>
      <c r="M151" s="63"/>
      <c r="N151" s="63"/>
      <c r="O151" s="63"/>
      <c r="P151" s="61"/>
      <c r="Q151" s="61"/>
      <c r="R151" s="61"/>
      <c r="S151" s="61"/>
      <c r="T151" s="61"/>
      <c r="U151" s="61"/>
      <c r="V151" s="61"/>
      <c r="W151" s="61"/>
      <c r="X151" s="61"/>
      <c r="Y151" s="61"/>
      <c r="Z151" s="3"/>
      <c r="AA151" s="3"/>
    </row>
    <row r="152" spans="1:27" ht="25.5" hidden="1" customHeight="1">
      <c r="A152" s="177"/>
      <c r="B152" s="177"/>
      <c r="C152" s="177"/>
      <c r="D152" s="177"/>
      <c r="E152" s="177"/>
      <c r="F152" s="177"/>
      <c r="G152" s="177"/>
      <c r="H152" s="177"/>
      <c r="I152" s="177"/>
      <c r="J152" s="177"/>
      <c r="K152" s="177"/>
      <c r="L152" s="177"/>
      <c r="M152" s="177"/>
      <c r="N152" s="177"/>
      <c r="O152" s="177"/>
      <c r="P152" s="177"/>
      <c r="Q152" s="177"/>
      <c r="R152" s="177"/>
      <c r="S152" s="177"/>
      <c r="T152" s="177"/>
      <c r="U152" s="177"/>
      <c r="V152" s="177"/>
      <c r="W152" s="177"/>
      <c r="X152" s="177"/>
      <c r="Y152" s="177"/>
    </row>
    <row r="153" spans="1:27" ht="25.5" customHeight="1">
      <c r="A153" s="256" t="s">
        <v>119</v>
      </c>
      <c r="B153" s="256"/>
      <c r="C153" s="256"/>
      <c r="D153" s="256"/>
      <c r="E153" s="257"/>
      <c r="F153" s="257"/>
      <c r="G153" s="257"/>
      <c r="H153" s="257"/>
      <c r="I153" s="257"/>
      <c r="J153" s="257"/>
      <c r="K153" s="257"/>
      <c r="L153" s="257"/>
      <c r="M153" s="257"/>
      <c r="N153" s="257"/>
      <c r="O153" s="257"/>
      <c r="P153" s="257"/>
      <c r="Q153" s="257"/>
      <c r="R153" s="257"/>
      <c r="S153" s="257"/>
      <c r="T153" s="257"/>
      <c r="U153" s="257"/>
      <c r="V153" s="257"/>
      <c r="W153" s="257"/>
      <c r="X153" s="257"/>
      <c r="Y153" s="257"/>
      <c r="Z153" s="257"/>
      <c r="AA153" s="257"/>
    </row>
    <row r="154" spans="1:27" ht="25.5" customHeight="1">
      <c r="A154" s="176"/>
      <c r="B154" s="176"/>
      <c r="C154" s="176"/>
      <c r="D154" s="176"/>
      <c r="E154" s="176"/>
      <c r="F154" s="176"/>
      <c r="G154" s="176"/>
      <c r="H154" s="176"/>
      <c r="I154" s="176"/>
      <c r="J154" s="176"/>
      <c r="K154" s="176"/>
      <c r="L154" s="176"/>
      <c r="M154" s="176"/>
      <c r="N154" s="176"/>
      <c r="O154" s="176"/>
      <c r="P154" s="176"/>
      <c r="Q154" s="176"/>
      <c r="R154" s="176"/>
      <c r="S154" s="176"/>
      <c r="T154" s="176"/>
      <c r="U154" s="176"/>
      <c r="V154" s="176"/>
      <c r="W154" s="176"/>
      <c r="X154" s="176"/>
      <c r="Y154" s="176"/>
    </row>
    <row r="155" spans="1:27" ht="25.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49"/>
      <c r="O155" s="49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49"/>
      <c r="AA155" s="49"/>
    </row>
    <row r="156" spans="1:27" ht="25.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49"/>
      <c r="O156" s="49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49"/>
      <c r="AA156" s="49"/>
    </row>
    <row r="157" spans="1:27" ht="25.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49"/>
      <c r="O157" s="49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49"/>
      <c r="AA157" s="49"/>
    </row>
    <row r="158" spans="1:27" ht="66.7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49"/>
      <c r="O158" s="49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49"/>
      <c r="AA158" s="49"/>
    </row>
    <row r="159" spans="1:27" ht="59.25" customHeight="1"/>
    <row r="160" spans="1:27" ht="59.25" customHeight="1"/>
    <row r="161" ht="59.25" customHeight="1"/>
    <row r="162" ht="59.25" customHeight="1"/>
    <row r="163" ht="28.5" customHeight="1"/>
    <row r="164" ht="25.5" customHeight="1"/>
    <row r="165" ht="25.5" customHeight="1"/>
    <row r="168" ht="25.5" customHeight="1"/>
    <row r="169" ht="25.5" customHeight="1"/>
    <row r="170" ht="25.5" customHeight="1"/>
    <row r="171" ht="25.5" customHeight="1"/>
    <row r="172" ht="25.5" customHeight="1"/>
    <row r="173" ht="25.5" customHeight="1"/>
    <row r="174" ht="25.5" customHeight="1"/>
    <row r="177" ht="25.5" customHeight="1"/>
    <row r="178" ht="25.5" customHeight="1"/>
    <row r="179" ht="25.5" customHeight="1"/>
    <row r="180" ht="25.5" customHeight="1"/>
    <row r="181" ht="25.5" customHeight="1"/>
    <row r="182" ht="25.5" customHeight="1"/>
    <row r="183" ht="25.5" customHeight="1"/>
    <row r="184" ht="78" customHeight="1"/>
    <row r="186" ht="29.25" customHeight="1"/>
    <row r="187" ht="34.5" customHeight="1"/>
    <row r="188" ht="27.75" customHeight="1"/>
    <row r="189" ht="27.75" customHeight="1"/>
    <row r="190" ht="25.5" customHeight="1"/>
    <row r="193" ht="32.25" customHeight="1"/>
    <row r="195" ht="18" customHeight="1"/>
    <row r="197" ht="28.5" customHeight="1"/>
    <row r="198" ht="47.25" customHeight="1"/>
  </sheetData>
  <mergeCells count="429">
    <mergeCell ref="A153:AA153"/>
    <mergeCell ref="Z139:Z143"/>
    <mergeCell ref="AA139:AA143"/>
    <mergeCell ref="Q139:Q143"/>
    <mergeCell ref="R139:R143"/>
    <mergeCell ref="S139:S143"/>
    <mergeCell ref="T139:T143"/>
    <mergeCell ref="U139:U143"/>
    <mergeCell ref="V139:V143"/>
    <mergeCell ref="W139:W143"/>
    <mergeCell ref="X139:X143"/>
    <mergeCell ref="Y139:Y143"/>
    <mergeCell ref="C139:C143"/>
    <mergeCell ref="D139:D143"/>
    <mergeCell ref="A144:B148"/>
    <mergeCell ref="C144:C148"/>
    <mergeCell ref="D144:D148"/>
    <mergeCell ref="X124:X128"/>
    <mergeCell ref="Y124:Y128"/>
    <mergeCell ref="Z129:Z133"/>
    <mergeCell ref="AA129:AA133"/>
    <mergeCell ref="Q134:Q138"/>
    <mergeCell ref="R134:R138"/>
    <mergeCell ref="S134:S138"/>
    <mergeCell ref="T134:T138"/>
    <mergeCell ref="U134:U138"/>
    <mergeCell ref="V134:V138"/>
    <mergeCell ref="W134:W138"/>
    <mergeCell ref="X134:X138"/>
    <mergeCell ref="Y134:Y138"/>
    <mergeCell ref="Z134:Z138"/>
    <mergeCell ref="AA134:AA138"/>
    <mergeCell ref="Q129:Q133"/>
    <mergeCell ref="R129:R133"/>
    <mergeCell ref="S129:S133"/>
    <mergeCell ref="T129:T133"/>
    <mergeCell ref="U129:U133"/>
    <mergeCell ref="V129:V133"/>
    <mergeCell ref="W129:W133"/>
    <mergeCell ref="X129:X133"/>
    <mergeCell ref="Y129:Y133"/>
    <mergeCell ref="X114:X118"/>
    <mergeCell ref="Y114:Y118"/>
    <mergeCell ref="Z114:Z118"/>
    <mergeCell ref="AA114:AA118"/>
    <mergeCell ref="Z119:Z123"/>
    <mergeCell ref="AA119:AA123"/>
    <mergeCell ref="Z124:Z128"/>
    <mergeCell ref="AA124:AA128"/>
    <mergeCell ref="Q119:Q123"/>
    <mergeCell ref="R119:R123"/>
    <mergeCell ref="S119:S123"/>
    <mergeCell ref="T119:T123"/>
    <mergeCell ref="U119:U123"/>
    <mergeCell ref="V119:V123"/>
    <mergeCell ref="W119:W123"/>
    <mergeCell ref="X119:X123"/>
    <mergeCell ref="Y119:Y123"/>
    <mergeCell ref="Q124:Q128"/>
    <mergeCell ref="R124:R128"/>
    <mergeCell ref="S124:S128"/>
    <mergeCell ref="T124:T128"/>
    <mergeCell ref="U124:U128"/>
    <mergeCell ref="V124:V128"/>
    <mergeCell ref="W124:W128"/>
    <mergeCell ref="B129:B133"/>
    <mergeCell ref="C129:C133"/>
    <mergeCell ref="D129:D133"/>
    <mergeCell ref="B134:B138"/>
    <mergeCell ref="C134:C138"/>
    <mergeCell ref="D134:D138"/>
    <mergeCell ref="T114:T118"/>
    <mergeCell ref="U114:U118"/>
    <mergeCell ref="V114:V118"/>
    <mergeCell ref="A109:A113"/>
    <mergeCell ref="A114:A118"/>
    <mergeCell ref="Q109:Q113"/>
    <mergeCell ref="R109:R113"/>
    <mergeCell ref="S109:S113"/>
    <mergeCell ref="T109:T113"/>
    <mergeCell ref="U109:U113"/>
    <mergeCell ref="V109:V113"/>
    <mergeCell ref="W109:W113"/>
    <mergeCell ref="Q114:Q118"/>
    <mergeCell ref="R114:R118"/>
    <mergeCell ref="S114:S118"/>
    <mergeCell ref="P114:P118"/>
    <mergeCell ref="W114:W118"/>
    <mergeCell ref="T87:T91"/>
    <mergeCell ref="U87:U91"/>
    <mergeCell ref="T49:T53"/>
    <mergeCell ref="U49:U53"/>
    <mergeCell ref="T67:T71"/>
    <mergeCell ref="U67:U71"/>
    <mergeCell ref="T72:T76"/>
    <mergeCell ref="U72:U76"/>
    <mergeCell ref="T39:T43"/>
    <mergeCell ref="U39:U43"/>
    <mergeCell ref="C82:C86"/>
    <mergeCell ref="V39:V43"/>
    <mergeCell ref="W39:W43"/>
    <mergeCell ref="U34:U38"/>
    <mergeCell ref="W34:W38"/>
    <mergeCell ref="T34:T38"/>
    <mergeCell ref="S34:S38"/>
    <mergeCell ref="A34:A38"/>
    <mergeCell ref="B77:B81"/>
    <mergeCell ref="A72:A76"/>
    <mergeCell ref="B72:B76"/>
    <mergeCell ref="C72:C76"/>
    <mergeCell ref="D82:D86"/>
    <mergeCell ref="C77:C81"/>
    <mergeCell ref="D77:D81"/>
    <mergeCell ref="T77:T81"/>
    <mergeCell ref="U77:U81"/>
    <mergeCell ref="T82:T86"/>
    <mergeCell ref="U82:U86"/>
    <mergeCell ref="S39:S43"/>
    <mergeCell ref="P44:P48"/>
    <mergeCell ref="P39:P43"/>
    <mergeCell ref="B87:B91"/>
    <mergeCell ref="C87:C91"/>
    <mergeCell ref="D87:D91"/>
    <mergeCell ref="P87:P91"/>
    <mergeCell ref="Q87:Q91"/>
    <mergeCell ref="X87:X91"/>
    <mergeCell ref="Y87:Y91"/>
    <mergeCell ref="A92:A96"/>
    <mergeCell ref="B44:B48"/>
    <mergeCell ref="C44:C48"/>
    <mergeCell ref="D44:D48"/>
    <mergeCell ref="V44:V48"/>
    <mergeCell ref="W44:W48"/>
    <mergeCell ref="P77:P81"/>
    <mergeCell ref="Q77:Q81"/>
    <mergeCell ref="X77:X81"/>
    <mergeCell ref="T44:T48"/>
    <mergeCell ref="V49:V53"/>
    <mergeCell ref="W49:W53"/>
    <mergeCell ref="Y82:Y86"/>
    <mergeCell ref="P49:P53"/>
    <mergeCell ref="A44:A48"/>
    <mergeCell ref="D72:D76"/>
    <mergeCell ref="A77:A81"/>
    <mergeCell ref="U97:U101"/>
    <mergeCell ref="Y92:Y96"/>
    <mergeCell ref="B92:B96"/>
    <mergeCell ref="C92:C96"/>
    <mergeCell ref="D92:D96"/>
    <mergeCell ref="P92:P96"/>
    <mergeCell ref="Q92:Q96"/>
    <mergeCell ref="X92:X96"/>
    <mergeCell ref="T92:T96"/>
    <mergeCell ref="U92:U96"/>
    <mergeCell ref="V34:V38"/>
    <mergeCell ref="Y29:Y33"/>
    <mergeCell ref="S67:S71"/>
    <mergeCell ref="R44:R48"/>
    <mergeCell ref="S44:S48"/>
    <mergeCell ref="R49:R53"/>
    <mergeCell ref="S49:S53"/>
    <mergeCell ref="A60:B64"/>
    <mergeCell ref="C60:C64"/>
    <mergeCell ref="X67:X71"/>
    <mergeCell ref="Y34:Y38"/>
    <mergeCell ref="Q44:Q48"/>
    <mergeCell ref="X44:X48"/>
    <mergeCell ref="Y44:Y48"/>
    <mergeCell ref="Q39:Q43"/>
    <mergeCell ref="X39:X43"/>
    <mergeCell ref="Q34:Q38"/>
    <mergeCell ref="X49:X53"/>
    <mergeCell ref="Y39:Y43"/>
    <mergeCell ref="A39:A43"/>
    <mergeCell ref="B39:D43"/>
    <mergeCell ref="U44:U48"/>
    <mergeCell ref="X34:X38"/>
    <mergeCell ref="R39:R43"/>
    <mergeCell ref="R34:R38"/>
    <mergeCell ref="Q18:Q23"/>
    <mergeCell ref="E18:E19"/>
    <mergeCell ref="A18:A23"/>
    <mergeCell ref="J18:J19"/>
    <mergeCell ref="K18:K19"/>
    <mergeCell ref="A29:A33"/>
    <mergeCell ref="A8:A13"/>
    <mergeCell ref="B8:B13"/>
    <mergeCell ref="C9:D12"/>
    <mergeCell ref="P9:P13"/>
    <mergeCell ref="Q9:Q13"/>
    <mergeCell ref="D34:D38"/>
    <mergeCell ref="B18:D23"/>
    <mergeCell ref="B34:B38"/>
    <mergeCell ref="C34:C38"/>
    <mergeCell ref="P18:P23"/>
    <mergeCell ref="H18:H19"/>
    <mergeCell ref="I18:I19"/>
    <mergeCell ref="P34:P38"/>
    <mergeCell ref="A24:A28"/>
    <mergeCell ref="B24:B28"/>
    <mergeCell ref="C24:C28"/>
    <mergeCell ref="F9:O9"/>
    <mergeCell ref="A154:Y154"/>
    <mergeCell ref="A152:Y152"/>
    <mergeCell ref="A151:D151"/>
    <mergeCell ref="A150:Y150"/>
    <mergeCell ref="P144:P148"/>
    <mergeCell ref="X57:X59"/>
    <mergeCell ref="Q57:Q59"/>
    <mergeCell ref="A49:A59"/>
    <mergeCell ref="Q49:Q53"/>
    <mergeCell ref="X144:X148"/>
    <mergeCell ref="Y49:Y53"/>
    <mergeCell ref="Y57:Y59"/>
    <mergeCell ref="P57:P59"/>
    <mergeCell ref="D49:D59"/>
    <mergeCell ref="C49:C54"/>
    <mergeCell ref="B49:B59"/>
    <mergeCell ref="A67:A71"/>
    <mergeCell ref="A97:A101"/>
    <mergeCell ref="C55:C59"/>
    <mergeCell ref="Q144:Q148"/>
    <mergeCell ref="Y144:Y148"/>
    <mergeCell ref="B97:B101"/>
    <mergeCell ref="B67:D71"/>
    <mergeCell ref="B29:B33"/>
    <mergeCell ref="C29:C33"/>
    <mergeCell ref="D29:D33"/>
    <mergeCell ref="P29:P33"/>
    <mergeCell ref="S24:S28"/>
    <mergeCell ref="U29:U33"/>
    <mergeCell ref="T18:T23"/>
    <mergeCell ref="U18:U23"/>
    <mergeCell ref="T24:T28"/>
    <mergeCell ref="U24:U28"/>
    <mergeCell ref="Q29:Q33"/>
    <mergeCell ref="T29:T33"/>
    <mergeCell ref="D24:D28"/>
    <mergeCell ref="Y102:Y106"/>
    <mergeCell ref="P60:P64"/>
    <mergeCell ref="Q60:Q64"/>
    <mergeCell ref="R60:R64"/>
    <mergeCell ref="S60:S64"/>
    <mergeCell ref="T60:T64"/>
    <mergeCell ref="U60:U64"/>
    <mergeCell ref="R97:R101"/>
    <mergeCell ref="S97:S101"/>
    <mergeCell ref="R67:R71"/>
    <mergeCell ref="P72:P76"/>
    <mergeCell ref="Q72:Q76"/>
    <mergeCell ref="X72:X76"/>
    <mergeCell ref="Y72:Y76"/>
    <mergeCell ref="Y97:Y101"/>
    <mergeCell ref="Y67:Y71"/>
    <mergeCell ref="R72:R76"/>
    <mergeCell ref="S72:S76"/>
    <mergeCell ref="R77:R81"/>
    <mergeCell ref="S77:S81"/>
    <mergeCell ref="R82:R86"/>
    <mergeCell ref="S82:S86"/>
    <mergeCell ref="R87:R91"/>
    <mergeCell ref="S87:S91"/>
    <mergeCell ref="X102:X106"/>
    <mergeCell ref="V77:V81"/>
    <mergeCell ref="W77:W81"/>
    <mergeCell ref="V82:V86"/>
    <mergeCell ref="W82:W86"/>
    <mergeCell ref="V87:V91"/>
    <mergeCell ref="W87:W91"/>
    <mergeCell ref="V92:V96"/>
    <mergeCell ref="W92:W96"/>
    <mergeCell ref="V97:V101"/>
    <mergeCell ref="W97:W101"/>
    <mergeCell ref="X97:X101"/>
    <mergeCell ref="X82:X86"/>
    <mergeCell ref="Z24:Z28"/>
    <mergeCell ref="AA24:AA28"/>
    <mergeCell ref="Z29:Z33"/>
    <mergeCell ref="AA29:AA33"/>
    <mergeCell ref="W24:W28"/>
    <mergeCell ref="V24:V28"/>
    <mergeCell ref="X10:Y12"/>
    <mergeCell ref="Y24:Y28"/>
    <mergeCell ref="P24:P28"/>
    <mergeCell ref="Q24:Q28"/>
    <mergeCell ref="X29:X33"/>
    <mergeCell ref="X24:X28"/>
    <mergeCell ref="R9:S12"/>
    <mergeCell ref="R18:R23"/>
    <mergeCell ref="S18:S23"/>
    <mergeCell ref="R24:R28"/>
    <mergeCell ref="R29:R33"/>
    <mergeCell ref="S29:S33"/>
    <mergeCell ref="T10:U12"/>
    <mergeCell ref="Y18:Y23"/>
    <mergeCell ref="X18:X23"/>
    <mergeCell ref="V10:W12"/>
    <mergeCell ref="V29:V33"/>
    <mergeCell ref="W29:W33"/>
    <mergeCell ref="Z34:Z38"/>
    <mergeCell ref="AA34:AA38"/>
    <mergeCell ref="Z39:Z43"/>
    <mergeCell ref="AA39:AA43"/>
    <mergeCell ref="Z44:Z48"/>
    <mergeCell ref="AA44:AA48"/>
    <mergeCell ref="Z49:Z53"/>
    <mergeCell ref="AA49:AA53"/>
    <mergeCell ref="Z57:Z59"/>
    <mergeCell ref="AA57:AA59"/>
    <mergeCell ref="Z72:Z76"/>
    <mergeCell ref="AA72:AA76"/>
    <mergeCell ref="Z77:Z81"/>
    <mergeCell ref="AA77:AA81"/>
    <mergeCell ref="Z82:Z86"/>
    <mergeCell ref="AA82:AA86"/>
    <mergeCell ref="A65:AA65"/>
    <mergeCell ref="A66:AA66"/>
    <mergeCell ref="V60:V64"/>
    <mergeCell ref="W60:W64"/>
    <mergeCell ref="V67:V71"/>
    <mergeCell ref="W67:W71"/>
    <mergeCell ref="V72:V76"/>
    <mergeCell ref="W72:W76"/>
    <mergeCell ref="P67:P71"/>
    <mergeCell ref="Q67:Q71"/>
    <mergeCell ref="Y77:Y81"/>
    <mergeCell ref="X60:X64"/>
    <mergeCell ref="Y60:Y64"/>
    <mergeCell ref="D60:D64"/>
    <mergeCell ref="A82:A86"/>
    <mergeCell ref="B82:B86"/>
    <mergeCell ref="P82:P86"/>
    <mergeCell ref="Q82:Q86"/>
    <mergeCell ref="Z144:Z148"/>
    <mergeCell ref="AA144:AA148"/>
    <mergeCell ref="T144:T148"/>
    <mergeCell ref="U144:U148"/>
    <mergeCell ref="B119:B123"/>
    <mergeCell ref="C119:C123"/>
    <mergeCell ref="D119:D123"/>
    <mergeCell ref="P119:P123"/>
    <mergeCell ref="P109:P113"/>
    <mergeCell ref="P124:P128"/>
    <mergeCell ref="P129:P133"/>
    <mergeCell ref="B109:D113"/>
    <mergeCell ref="B114:B118"/>
    <mergeCell ref="C114:C118"/>
    <mergeCell ref="D114:D118"/>
    <mergeCell ref="X109:X113"/>
    <mergeCell ref="Y109:Y113"/>
    <mergeCell ref="Z109:Z113"/>
    <mergeCell ref="AA109:AA113"/>
    <mergeCell ref="P134:P138"/>
    <mergeCell ref="P139:P143"/>
    <mergeCell ref="B124:B128"/>
    <mergeCell ref="C124:C128"/>
    <mergeCell ref="D124:D128"/>
    <mergeCell ref="B3:AA3"/>
    <mergeCell ref="P8:AA8"/>
    <mergeCell ref="T9:AA9"/>
    <mergeCell ref="A15:AA15"/>
    <mergeCell ref="A16:AA16"/>
    <mergeCell ref="A17:AA17"/>
    <mergeCell ref="V18:V23"/>
    <mergeCell ref="W18:W23"/>
    <mergeCell ref="N18:N19"/>
    <mergeCell ref="O18:O19"/>
    <mergeCell ref="N10:O11"/>
    <mergeCell ref="Z10:AA12"/>
    <mergeCell ref="Z18:Z23"/>
    <mergeCell ref="AA18:AA23"/>
    <mergeCell ref="C8:K8"/>
    <mergeCell ref="F18:F19"/>
    <mergeCell ref="G18:G19"/>
    <mergeCell ref="B5:Y5"/>
    <mergeCell ref="B6:Y6"/>
    <mergeCell ref="A4:Y4"/>
    <mergeCell ref="L18:L19"/>
    <mergeCell ref="M18:M19"/>
    <mergeCell ref="L10:M12"/>
    <mergeCell ref="E9:E13"/>
    <mergeCell ref="V144:V148"/>
    <mergeCell ref="W144:W148"/>
    <mergeCell ref="A87:A91"/>
    <mergeCell ref="P102:P106"/>
    <mergeCell ref="Q102:Q106"/>
    <mergeCell ref="R102:R106"/>
    <mergeCell ref="S102:S106"/>
    <mergeCell ref="T102:T106"/>
    <mergeCell ref="U102:U106"/>
    <mergeCell ref="C102:C106"/>
    <mergeCell ref="R144:R148"/>
    <mergeCell ref="S144:S148"/>
    <mergeCell ref="S92:S96"/>
    <mergeCell ref="R92:R96"/>
    <mergeCell ref="A119:A123"/>
    <mergeCell ref="A124:A128"/>
    <mergeCell ref="A129:A133"/>
    <mergeCell ref="A134:A138"/>
    <mergeCell ref="D102:D106"/>
    <mergeCell ref="C97:C101"/>
    <mergeCell ref="D97:D101"/>
    <mergeCell ref="P97:P101"/>
    <mergeCell ref="Q97:Q101"/>
    <mergeCell ref="T97:T101"/>
    <mergeCell ref="A107:AA107"/>
    <mergeCell ref="A108:AA108"/>
    <mergeCell ref="A102:B106"/>
    <mergeCell ref="A139:B143"/>
    <mergeCell ref="F10:G11"/>
    <mergeCell ref="H10:I11"/>
    <mergeCell ref="J10:K11"/>
    <mergeCell ref="V102:V106"/>
    <mergeCell ref="W102:W106"/>
    <mergeCell ref="F56:F57"/>
    <mergeCell ref="F58:F59"/>
    <mergeCell ref="F54:F55"/>
    <mergeCell ref="Z87:Z91"/>
    <mergeCell ref="AA87:AA91"/>
    <mergeCell ref="Z92:Z96"/>
    <mergeCell ref="AA92:AA96"/>
    <mergeCell ref="Z97:Z101"/>
    <mergeCell ref="AA97:AA101"/>
    <mergeCell ref="Z102:Z106"/>
    <mergeCell ref="AA102:AA106"/>
    <mergeCell ref="Z60:Z64"/>
    <mergeCell ref="AA60:AA64"/>
    <mergeCell ref="Z67:Z71"/>
    <mergeCell ref="AA67:AA7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31" fitToHeight="3" orientation="landscape" r:id="rId1"/>
  <headerFooter alignWithMargins="0"/>
  <rowBreaks count="1" manualBreakCount="1">
    <brk id="5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МП</vt:lpstr>
      <vt:lpstr>МП!Заголовки_для_печати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2025-03-19T11:11:38Z</cp:lastPrinted>
  <dcterms:created xsi:type="dcterms:W3CDTF">1996-10-08T23:32:33Z</dcterms:created>
  <dcterms:modified xsi:type="dcterms:W3CDTF">2025-03-19T11:13:10Z</dcterms:modified>
</cp:coreProperties>
</file>