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90" windowHeight="7755"/>
  </bookViews>
  <sheets>
    <sheet name="2023" sheetId="1" r:id="rId1"/>
  </sheets>
  <definedNames>
    <definedName name="_xlnm.Print_Titles" localSheetId="0">'2023'!$17:$17</definedName>
  </definedNames>
  <calcPr calcId="125725"/>
</workbook>
</file>

<file path=xl/calcChain.xml><?xml version="1.0" encoding="utf-8"?>
<calcChain xmlns="http://schemas.openxmlformats.org/spreadsheetml/2006/main">
  <c r="K55" i="1"/>
  <c r="E55" s="1"/>
  <c r="K51"/>
  <c r="K50" s="1"/>
  <c r="E50" s="1"/>
  <c r="K47"/>
  <c r="E47" s="1"/>
  <c r="K43"/>
  <c r="K39"/>
  <c r="K38" s="1"/>
  <c r="E38" s="1"/>
  <c r="K32"/>
  <c r="K24" s="1"/>
  <c r="E24" s="1"/>
  <c r="D65"/>
  <c r="E65"/>
  <c r="D59"/>
  <c r="E59"/>
  <c r="D60"/>
  <c r="E60"/>
  <c r="D61"/>
  <c r="E61"/>
  <c r="E58"/>
  <c r="D58"/>
  <c r="D55"/>
  <c r="D56"/>
  <c r="E56"/>
  <c r="D57"/>
  <c r="E57"/>
  <c r="D54"/>
  <c r="D51"/>
  <c r="D52"/>
  <c r="E52"/>
  <c r="D53"/>
  <c r="E53"/>
  <c r="D47"/>
  <c r="D48"/>
  <c r="E48"/>
  <c r="D49"/>
  <c r="E49"/>
  <c r="D46"/>
  <c r="D43"/>
  <c r="E43"/>
  <c r="D44"/>
  <c r="E44"/>
  <c r="D45"/>
  <c r="E45"/>
  <c r="D42"/>
  <c r="D39"/>
  <c r="D40"/>
  <c r="E40"/>
  <c r="D41"/>
  <c r="E41"/>
  <c r="D36"/>
  <c r="E36"/>
  <c r="D37"/>
  <c r="E37"/>
  <c r="D32"/>
  <c r="E32"/>
  <c r="D33"/>
  <c r="E33"/>
  <c r="E31"/>
  <c r="D31"/>
  <c r="E29"/>
  <c r="D29"/>
  <c r="E28"/>
  <c r="D28"/>
  <c r="E27"/>
  <c r="D27"/>
  <c r="E26"/>
  <c r="D26"/>
  <c r="D24"/>
  <c r="E23"/>
  <c r="D23"/>
  <c r="K27"/>
  <c r="K26" s="1"/>
  <c r="I24"/>
  <c r="I20" s="1"/>
  <c r="H24"/>
  <c r="H22" s="1"/>
  <c r="J24"/>
  <c r="J20" s="1"/>
  <c r="D20" s="1"/>
  <c r="G18"/>
  <c r="H19"/>
  <c r="I19"/>
  <c r="G20"/>
  <c r="H23"/>
  <c r="I23"/>
  <c r="H26"/>
  <c r="I26"/>
  <c r="H30"/>
  <c r="I30"/>
  <c r="I34"/>
  <c r="H35"/>
  <c r="H34" s="1"/>
  <c r="I35"/>
  <c r="H36"/>
  <c r="I36"/>
  <c r="H38"/>
  <c r="I38"/>
  <c r="H42"/>
  <c r="I42"/>
  <c r="G42"/>
  <c r="H46"/>
  <c r="I46"/>
  <c r="H50"/>
  <c r="I50"/>
  <c r="H54"/>
  <c r="I54"/>
  <c r="G54"/>
  <c r="H58"/>
  <c r="I58"/>
  <c r="G58"/>
  <c r="H63"/>
  <c r="I63"/>
  <c r="G63"/>
  <c r="G62"/>
  <c r="I55"/>
  <c r="I51"/>
  <c r="I43"/>
  <c r="I39"/>
  <c r="G30"/>
  <c r="J30"/>
  <c r="D30" s="1"/>
  <c r="K30"/>
  <c r="E30" s="1"/>
  <c r="F30"/>
  <c r="G26"/>
  <c r="J26"/>
  <c r="F26"/>
  <c r="G22"/>
  <c r="F22"/>
  <c r="F18"/>
  <c r="P30"/>
  <c r="O30"/>
  <c r="D21"/>
  <c r="E21"/>
  <c r="D25"/>
  <c r="E25"/>
  <c r="J58"/>
  <c r="K58"/>
  <c r="J54"/>
  <c r="J50"/>
  <c r="D50" s="1"/>
  <c r="J46"/>
  <c r="J38"/>
  <c r="D38" s="1"/>
  <c r="J42"/>
  <c r="J35"/>
  <c r="D35" s="1"/>
  <c r="J36"/>
  <c r="K36"/>
  <c r="J23"/>
  <c r="J22" s="1"/>
  <c r="D22" s="1"/>
  <c r="G36"/>
  <c r="F36"/>
  <c r="F20" s="1"/>
  <c r="F58"/>
  <c r="F54"/>
  <c r="F50"/>
  <c r="G50"/>
  <c r="F46"/>
  <c r="G46"/>
  <c r="F42"/>
  <c r="G39"/>
  <c r="G38" s="1"/>
  <c r="F39"/>
  <c r="F38" s="1"/>
  <c r="F27"/>
  <c r="F23" s="1"/>
  <c r="G27"/>
  <c r="G23" s="1"/>
  <c r="K54" l="1"/>
  <c r="E54" s="1"/>
  <c r="E51"/>
  <c r="K46"/>
  <c r="E46" s="1"/>
  <c r="E39"/>
  <c r="K23"/>
  <c r="K22" s="1"/>
  <c r="E22" s="1"/>
  <c r="I64"/>
  <c r="I62" s="1"/>
  <c r="I18"/>
  <c r="I22"/>
  <c r="H20"/>
  <c r="K42"/>
  <c r="E42" s="1"/>
  <c r="K20"/>
  <c r="E20" s="1"/>
  <c r="J34"/>
  <c r="D34" s="1"/>
  <c r="K35"/>
  <c r="E35" s="1"/>
  <c r="J19"/>
  <c r="D19" s="1"/>
  <c r="D18" s="1"/>
  <c r="F35"/>
  <c r="G35"/>
  <c r="G64"/>
  <c r="F64"/>
  <c r="K19" l="1"/>
  <c r="E19" s="1"/>
  <c r="J63"/>
  <c r="D63" s="1"/>
  <c r="J18"/>
  <c r="H64"/>
  <c r="H62" s="1"/>
  <c r="H18"/>
  <c r="K64"/>
  <c r="E64" s="1"/>
  <c r="J64"/>
  <c r="D64" s="1"/>
  <c r="K34"/>
  <c r="E34" s="1"/>
  <c r="G34"/>
  <c r="G19"/>
  <c r="F34"/>
  <c r="F19"/>
  <c r="K63" l="1"/>
  <c r="K18"/>
  <c r="E18"/>
  <c r="F63"/>
  <c r="J62"/>
  <c r="D62" s="1"/>
  <c r="K62" l="1"/>
  <c r="E62" s="1"/>
  <c r="E63"/>
  <c r="F62"/>
</calcChain>
</file>

<file path=xl/sharedStrings.xml><?xml version="1.0" encoding="utf-8"?>
<sst xmlns="http://schemas.openxmlformats.org/spreadsheetml/2006/main" count="170" uniqueCount="61">
  <si>
    <t xml:space="preserve">                                  ОТЧЕТ</t>
  </si>
  <si>
    <t xml:space="preserve">              о реализации ведомственной целевой программы</t>
  </si>
  <si>
    <t>N п/п</t>
  </si>
  <si>
    <t>Наименование цели, задачи, мероприятия ведомственной целевой программы (далее - ВЦП)</t>
  </si>
  <si>
    <t>Финансовое обеспечение мероприятия ВЦП &lt;*&gt;</t>
  </si>
  <si>
    <t>Целевой индикатор реализации мероприятия (группы мероприятий) ВЦП &lt;*&gt;</t>
  </si>
  <si>
    <t>Источник</t>
  </si>
  <si>
    <t>Объем (рублей) &lt;**&gt;</t>
  </si>
  <si>
    <t>Значение</t>
  </si>
  <si>
    <t>Всего</t>
  </si>
  <si>
    <t>в том числе по годам реализации ВЦП</t>
  </si>
  <si>
    <t>план</t>
  </si>
  <si>
    <t>факт</t>
  </si>
  <si>
    <t>Всего, из них расходы за счет:</t>
  </si>
  <si>
    <t>x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</si>
  <si>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</si>
  <si>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</si>
  <si>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3. Переходящего остатка бюджетных средств</t>
  </si>
  <si>
    <t>Едини-ца измере-ния</t>
  </si>
  <si>
    <t>неиспол-ненные обязатель-ства отчетного года &lt;***&gt;</t>
  </si>
  <si>
    <t>1.1</t>
  </si>
  <si>
    <t>1.1.1</t>
  </si>
  <si>
    <t>(в рамках подпрограммы "Формирование и эффективное управление собственностью в Москаленском муниципальном районе Омской области"</t>
  </si>
  <si>
    <t>Состояние государственной регистрации права муниципальной собственности на объекты недвижимости</t>
  </si>
  <si>
    <t xml:space="preserve">Состояние регистрации прав муниципальной собственности на земельные участки </t>
  </si>
  <si>
    <t>Темп роста доходов от использования собственности Москаленского муниципального района</t>
  </si>
  <si>
    <t>процент</t>
  </si>
  <si>
    <t>1.2</t>
  </si>
  <si>
    <t>Наименование</t>
  </si>
  <si>
    <t xml:space="preserve">муниципальной программы Москаленского муниципального района Омской области "Повышение качества управления муниципальной собственностью и развитие малого и среднего предпринимательства в Москаленском муниципальном районе Омской области" </t>
  </si>
  <si>
    <t>Начальник управления    _______________     /В.М.Сироткин/</t>
  </si>
  <si>
    <t>1.2.2.</t>
  </si>
  <si>
    <t>Мероприятие 2 Оценка недвижимости, признание прав и регулирование отношений по государственной и муниципальной собственности</t>
  </si>
  <si>
    <t>2021 год</t>
  </si>
  <si>
    <t>Управления экономического развития и имущественных отношений администрации Москаленского муниципального района Омской области</t>
  </si>
  <si>
    <t>1.2.4.</t>
  </si>
  <si>
    <t>Мероприятие 4 Оформление документации по формированию границ земеьных участков</t>
  </si>
  <si>
    <t>1.2.3.</t>
  </si>
  <si>
    <t>Мероприятие 3 Оформление технической документации на объекты недвижимого имущества</t>
  </si>
  <si>
    <t>1.2.1.</t>
  </si>
  <si>
    <t>Мероприятие 1 Приобретение, содержание и обслуживание казеного имущества муниципального образования</t>
  </si>
  <si>
    <t>Мероприятие 1 Руководство и управление в сфере установленных функций органов местного самоуправления</t>
  </si>
  <si>
    <t>Задача 2 Формирование и развитие собственности Москаленского муниципального района Омской области</t>
  </si>
  <si>
    <t>1.2.5.</t>
  </si>
  <si>
    <t>Мероприятие 5 Реализация прочих мероприятий в сфере управления муниципальной собственностью</t>
  </si>
  <si>
    <t>Итого</t>
  </si>
  <si>
    <t>Цель 1 Организация деятельности управления экономического развития и имущественных отношений администрации Москаленского муниципального района, формирование и развитие соб-ственности Москаленского муниципального района Омской области</t>
  </si>
  <si>
    <t>Задача 1 Повышение качества организации деятельности управления экономического развития и имущественных отношений администрации Москаленского муниципального района.</t>
  </si>
  <si>
    <t>Состояние проведения землеустроительных работ</t>
  </si>
  <si>
    <t>Состояние проведения работ по технической инвентаризации объектов недвижимости в Москаленском муниципальном районе Омской области</t>
  </si>
  <si>
    <t>1.2.6.</t>
  </si>
  <si>
    <t>Темп роста налоговых поступлений</t>
  </si>
  <si>
    <t>2022 год</t>
  </si>
  <si>
    <t>1.1.2</t>
  </si>
  <si>
    <t>Мероприятие 2 Поощрение муниципальной управленческой команды Омской области</t>
  </si>
  <si>
    <t>Освоение финансирования на поощрение муниципальной управленческой команды</t>
  </si>
  <si>
    <t xml:space="preserve">Мероприятие 6 Поощрение органов местного самоуправления муниципальных районов (городского округа) Омской области за деятельность по развитию налогового потенциала </t>
  </si>
  <si>
    <t xml:space="preserve">"Повышение качества организации деятельности управления экономического развития и имущественных отношений администрации Москаленского муниципального района." </t>
  </si>
  <si>
    <t>Степень соблюдения квалификационных требований при приеме на муниципальную службу в управление</t>
  </si>
  <si>
    <t>2023 год</t>
  </si>
  <si>
    <t>за 2021-2023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</si>
</sst>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2">
    <xf numFmtId="0" fontId="0" fillId="0" borderId="0" xfId="0"/>
    <xf numFmtId="0" fontId="1" fillId="0" borderId="0" xfId="0" applyFont="1" applyAlignment="1">
      <alignment horizontal="justify" vertical="center"/>
    </xf>
    <xf numFmtId="0" fontId="0" fillId="0" borderId="0" xfId="0" applyAlignment="1">
      <alignment vertical="top"/>
    </xf>
    <xf numFmtId="0" fontId="0" fillId="0" borderId="1" xfId="0" applyBorder="1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0" fillId="0" borderId="0" xfId="0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1" applyFont="1" applyBorder="1" applyAlignment="1">
      <alignment horizontal="justify" vertical="center" wrapText="1"/>
    </xf>
    <xf numFmtId="0" fontId="2" fillId="0" borderId="1" xfId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B69"/>
  <sheetViews>
    <sheetView tabSelected="1" workbookViewId="0">
      <selection activeCell="J51" sqref="J51:K55"/>
    </sheetView>
  </sheetViews>
  <sheetFormatPr defaultRowHeight="15"/>
  <cols>
    <col min="1" max="1" width="8.28515625" customWidth="1"/>
    <col min="2" max="2" width="33.7109375" style="2" customWidth="1"/>
    <col min="3" max="3" width="44.85546875" customWidth="1"/>
    <col min="4" max="4" width="20" customWidth="1"/>
    <col min="5" max="5" width="18.7109375" customWidth="1"/>
    <col min="6" max="6" width="16.140625" customWidth="1"/>
    <col min="7" max="11" width="16.5703125" customWidth="1"/>
    <col min="12" max="12" width="8.7109375" customWidth="1"/>
    <col min="13" max="13" width="28" customWidth="1"/>
    <col min="14" max="14" width="10.85546875" customWidth="1"/>
    <col min="15" max="15" width="8.140625" customWidth="1"/>
    <col min="16" max="16" width="8.7109375" customWidth="1"/>
    <col min="17" max="17" width="8.85546875" customWidth="1"/>
    <col min="18" max="20" width="8.42578125" customWidth="1"/>
    <col min="21" max="21" width="7.85546875" customWidth="1"/>
    <col min="22" max="22" width="7.5703125" customWidth="1"/>
  </cols>
  <sheetData>
    <row r="1" spans="1:262" ht="12.75" customHeight="1">
      <c r="A1" s="1"/>
    </row>
    <row r="2" spans="1:262" ht="18.7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28"/>
      <c r="T2" s="28"/>
    </row>
    <row r="3" spans="1:262" ht="18.75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28"/>
      <c r="T3" s="28"/>
    </row>
    <row r="4" spans="1:262" ht="18.75">
      <c r="A4" s="44" t="s">
        <v>34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28"/>
      <c r="T4" s="28"/>
    </row>
    <row r="5" spans="1:262" ht="20.25" customHeight="1">
      <c r="A5" s="46" t="s">
        <v>57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29"/>
      <c r="T5" s="29"/>
    </row>
    <row r="6" spans="1:262" ht="9.75" customHeight="1">
      <c r="A6" s="1"/>
    </row>
    <row r="7" spans="1:262" ht="18.75">
      <c r="A7" s="44" t="s">
        <v>22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28"/>
      <c r="T7" s="28"/>
    </row>
    <row r="8" spans="1:262" ht="34.9" customHeight="1">
      <c r="A8" s="46" t="s">
        <v>29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29"/>
      <c r="T8" s="29"/>
    </row>
    <row r="9" spans="1:262" ht="10.5" customHeight="1">
      <c r="A9" s="1"/>
    </row>
    <row r="10" spans="1:262" ht="18.75">
      <c r="A10" s="44" t="s">
        <v>60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28"/>
      <c r="T10" s="28"/>
    </row>
    <row r="11" spans="1:262" ht="15.75" customHeight="1">
      <c r="A11" s="1"/>
    </row>
    <row r="12" spans="1:262" s="3" customFormat="1" ht="45" customHeight="1">
      <c r="A12" s="34" t="s">
        <v>2</v>
      </c>
      <c r="B12" s="55" t="s">
        <v>3</v>
      </c>
      <c r="C12" s="47" t="s">
        <v>4</v>
      </c>
      <c r="D12" s="47"/>
      <c r="E12" s="47"/>
      <c r="F12" s="47"/>
      <c r="G12" s="47"/>
      <c r="H12" s="47"/>
      <c r="I12" s="47"/>
      <c r="J12" s="47"/>
      <c r="K12" s="47"/>
      <c r="L12" s="47"/>
      <c r="M12" s="48" t="s">
        <v>5</v>
      </c>
      <c r="N12" s="48"/>
      <c r="O12" s="48"/>
      <c r="P12" s="48"/>
      <c r="Q12" s="48"/>
      <c r="R12" s="48"/>
      <c r="S12" s="48"/>
      <c r="T12" s="48"/>
      <c r="U12" s="48"/>
      <c r="V12" s="4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</row>
    <row r="13" spans="1:262" s="3" customFormat="1" ht="22.5" customHeight="1">
      <c r="A13" s="34"/>
      <c r="B13" s="55"/>
      <c r="C13" s="34" t="s">
        <v>6</v>
      </c>
      <c r="D13" s="45" t="s">
        <v>7</v>
      </c>
      <c r="E13" s="45"/>
      <c r="F13" s="45"/>
      <c r="G13" s="45"/>
      <c r="H13" s="45"/>
      <c r="I13" s="45"/>
      <c r="J13" s="45"/>
      <c r="K13" s="45"/>
      <c r="L13" s="45"/>
      <c r="M13" s="35" t="s">
        <v>28</v>
      </c>
      <c r="N13" s="35" t="s">
        <v>18</v>
      </c>
      <c r="O13" s="35" t="s">
        <v>8</v>
      </c>
      <c r="P13" s="35"/>
      <c r="Q13" s="35"/>
      <c r="R13" s="35"/>
      <c r="S13" s="35"/>
      <c r="T13" s="35"/>
      <c r="U13" s="35"/>
      <c r="V13" s="35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  <c r="IU13" s="8"/>
      <c r="IV13" s="8"/>
      <c r="IW13" s="8"/>
      <c r="IX13" s="8"/>
      <c r="IY13" s="8"/>
      <c r="IZ13" s="8"/>
      <c r="JA13" s="8"/>
      <c r="JB13" s="8"/>
    </row>
    <row r="14" spans="1:262" s="3" customFormat="1" ht="33.75" customHeight="1">
      <c r="A14" s="34"/>
      <c r="B14" s="55"/>
      <c r="C14" s="34"/>
      <c r="D14" s="54" t="s">
        <v>9</v>
      </c>
      <c r="E14" s="54"/>
      <c r="F14" s="33" t="s">
        <v>10</v>
      </c>
      <c r="G14" s="33"/>
      <c r="H14" s="33"/>
      <c r="I14" s="33"/>
      <c r="J14" s="33"/>
      <c r="K14" s="33"/>
      <c r="L14" s="33"/>
      <c r="M14" s="35"/>
      <c r="N14" s="35"/>
      <c r="O14" s="35" t="s">
        <v>9</v>
      </c>
      <c r="P14" s="35"/>
      <c r="Q14" s="35" t="s">
        <v>10</v>
      </c>
      <c r="R14" s="35"/>
      <c r="S14" s="35"/>
      <c r="T14" s="35"/>
      <c r="U14" s="35"/>
      <c r="V14" s="35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  <c r="IU14" s="8"/>
      <c r="IV14" s="8"/>
      <c r="IW14" s="8"/>
      <c r="IX14" s="8"/>
      <c r="IY14" s="8"/>
      <c r="IZ14" s="8"/>
      <c r="JA14" s="8"/>
      <c r="JB14" s="8"/>
    </row>
    <row r="15" spans="1:262" s="3" customFormat="1" ht="18.600000000000001" customHeight="1">
      <c r="A15" s="34"/>
      <c r="B15" s="55"/>
      <c r="C15" s="34"/>
      <c r="D15" s="54"/>
      <c r="E15" s="54"/>
      <c r="F15" s="52" t="s">
        <v>33</v>
      </c>
      <c r="G15" s="53"/>
      <c r="H15" s="52" t="s">
        <v>52</v>
      </c>
      <c r="I15" s="53"/>
      <c r="J15" s="52" t="s">
        <v>59</v>
      </c>
      <c r="K15" s="53"/>
      <c r="L15" s="17"/>
      <c r="M15" s="35"/>
      <c r="N15" s="35"/>
      <c r="O15" s="35"/>
      <c r="P15" s="35"/>
      <c r="Q15" s="35" t="s">
        <v>33</v>
      </c>
      <c r="R15" s="35"/>
      <c r="S15" s="35" t="s">
        <v>52</v>
      </c>
      <c r="T15" s="35"/>
      <c r="U15" s="35" t="s">
        <v>59</v>
      </c>
      <c r="V15" s="35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  <c r="IU15" s="8"/>
      <c r="IV15" s="8"/>
      <c r="IW15" s="8"/>
      <c r="IX15" s="8"/>
      <c r="IY15" s="8"/>
      <c r="IZ15" s="8"/>
      <c r="JA15" s="8"/>
      <c r="JB15" s="8"/>
    </row>
    <row r="16" spans="1:262" s="3" customFormat="1" ht="111" customHeight="1">
      <c r="A16" s="34"/>
      <c r="B16" s="55"/>
      <c r="C16" s="34"/>
      <c r="D16" s="31" t="s">
        <v>11</v>
      </c>
      <c r="E16" s="31" t="s">
        <v>12</v>
      </c>
      <c r="F16" s="12" t="s">
        <v>11</v>
      </c>
      <c r="G16" s="12" t="s">
        <v>12</v>
      </c>
      <c r="H16" s="26" t="s">
        <v>11</v>
      </c>
      <c r="I16" s="26" t="s">
        <v>12</v>
      </c>
      <c r="J16" s="17" t="s">
        <v>11</v>
      </c>
      <c r="K16" s="17" t="s">
        <v>12</v>
      </c>
      <c r="L16" s="13" t="s">
        <v>19</v>
      </c>
      <c r="M16" s="35"/>
      <c r="N16" s="35"/>
      <c r="O16" s="18" t="s">
        <v>11</v>
      </c>
      <c r="P16" s="18" t="s">
        <v>12</v>
      </c>
      <c r="Q16" s="18" t="s">
        <v>11</v>
      </c>
      <c r="R16" s="18" t="s">
        <v>12</v>
      </c>
      <c r="S16" s="27" t="s">
        <v>11</v>
      </c>
      <c r="T16" s="27" t="s">
        <v>12</v>
      </c>
      <c r="U16" s="18" t="s">
        <v>11</v>
      </c>
      <c r="V16" s="18" t="s">
        <v>12</v>
      </c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  <c r="IU16" s="8"/>
      <c r="IV16" s="8"/>
      <c r="IW16" s="8"/>
      <c r="IX16" s="8"/>
      <c r="IY16" s="8"/>
      <c r="IZ16" s="8"/>
      <c r="JA16" s="8"/>
      <c r="JB16" s="8"/>
    </row>
    <row r="17" spans="1:262" s="3" customFormat="1" ht="23.25" customHeight="1">
      <c r="A17" s="5">
        <v>1</v>
      </c>
      <c r="B17" s="6">
        <v>2</v>
      </c>
      <c r="C17" s="5">
        <v>3</v>
      </c>
      <c r="D17" s="31">
        <v>4</v>
      </c>
      <c r="E17" s="31">
        <v>5</v>
      </c>
      <c r="F17" s="12">
        <v>6</v>
      </c>
      <c r="G17" s="12">
        <v>7</v>
      </c>
      <c r="H17" s="26">
        <v>8</v>
      </c>
      <c r="I17" s="26">
        <v>9</v>
      </c>
      <c r="J17" s="17">
        <v>10</v>
      </c>
      <c r="K17" s="17">
        <v>11</v>
      </c>
      <c r="L17" s="14">
        <v>12</v>
      </c>
      <c r="M17" s="5">
        <v>13</v>
      </c>
      <c r="N17" s="5">
        <v>14</v>
      </c>
      <c r="O17" s="5">
        <v>15</v>
      </c>
      <c r="P17" s="5">
        <v>16</v>
      </c>
      <c r="Q17" s="11">
        <v>17</v>
      </c>
      <c r="R17" s="11">
        <v>18</v>
      </c>
      <c r="S17" s="27">
        <v>19</v>
      </c>
      <c r="T17" s="27">
        <v>20</v>
      </c>
      <c r="U17" s="18">
        <v>21</v>
      </c>
      <c r="V17" s="18">
        <v>22</v>
      </c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  <c r="IW17" s="8"/>
      <c r="IX17" s="8"/>
      <c r="IY17" s="8"/>
      <c r="IZ17" s="8"/>
      <c r="JA17" s="8"/>
      <c r="JB17" s="8"/>
    </row>
    <row r="18" spans="1:262" s="3" customFormat="1" ht="23.25" customHeight="1">
      <c r="A18" s="56">
        <v>1</v>
      </c>
      <c r="B18" s="59" t="s">
        <v>46</v>
      </c>
      <c r="C18" s="21" t="s">
        <v>13</v>
      </c>
      <c r="D18" s="32">
        <f>+D19+D20</f>
        <v>21985882.029999997</v>
      </c>
      <c r="E18" s="32">
        <f>+E19+E20</f>
        <v>21904813.029999997</v>
      </c>
      <c r="F18" s="19">
        <f t="shared" ref="F18:K18" si="0">+F19+F20</f>
        <v>8286821.3099999996</v>
      </c>
      <c r="G18" s="19">
        <f>+G19+G20</f>
        <v>8205752.3099999996</v>
      </c>
      <c r="H18" s="19">
        <f t="shared" ref="H18:I18" si="1">+H19+H20</f>
        <v>6350227.7399999993</v>
      </c>
      <c r="I18" s="19">
        <f t="shared" si="1"/>
        <v>6350227.7399999993</v>
      </c>
      <c r="J18" s="19">
        <f t="shared" si="0"/>
        <v>7348832.9800000004</v>
      </c>
      <c r="K18" s="19">
        <f t="shared" si="0"/>
        <v>7348832.9800000004</v>
      </c>
      <c r="L18" s="19"/>
      <c r="M18" s="36" t="s">
        <v>14</v>
      </c>
      <c r="N18" s="36" t="s">
        <v>14</v>
      </c>
      <c r="O18" s="36" t="s">
        <v>14</v>
      </c>
      <c r="P18" s="36" t="s">
        <v>14</v>
      </c>
      <c r="Q18" s="36" t="s">
        <v>14</v>
      </c>
      <c r="R18" s="36" t="s">
        <v>14</v>
      </c>
      <c r="S18" s="36" t="s">
        <v>14</v>
      </c>
      <c r="T18" s="36" t="s">
        <v>14</v>
      </c>
      <c r="U18" s="36" t="s">
        <v>14</v>
      </c>
      <c r="V18" s="36" t="s">
        <v>14</v>
      </c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  <c r="IU18" s="8"/>
      <c r="IV18" s="8"/>
      <c r="IW18" s="8"/>
      <c r="IX18" s="8"/>
      <c r="IY18" s="8"/>
      <c r="IZ18" s="8"/>
      <c r="JA18" s="8"/>
      <c r="JB18" s="8"/>
    </row>
    <row r="19" spans="1:262" s="3" customFormat="1" ht="57" customHeight="1">
      <c r="A19" s="57"/>
      <c r="B19" s="60"/>
      <c r="C19" s="9" t="s">
        <v>15</v>
      </c>
      <c r="D19" s="32">
        <f>+F19+J19+H19</f>
        <v>21788940.149999999</v>
      </c>
      <c r="E19" s="32">
        <f>+G19+K19+I19</f>
        <v>21707871.149999999</v>
      </c>
      <c r="F19" s="19">
        <f>+F23+F35</f>
        <v>8270821.3099999996</v>
      </c>
      <c r="G19" s="19">
        <f>+G23+G35</f>
        <v>8189752.3099999996</v>
      </c>
      <c r="H19" s="19">
        <f t="shared" ref="H19:I19" si="2">+H23+H35</f>
        <v>6254935.0999999996</v>
      </c>
      <c r="I19" s="19">
        <f t="shared" si="2"/>
        <v>6254935.0999999996</v>
      </c>
      <c r="J19" s="19">
        <f t="shared" ref="J19:K19" si="3">+J23+J35</f>
        <v>7263183.7400000002</v>
      </c>
      <c r="K19" s="19">
        <f t="shared" si="3"/>
        <v>7263183.7400000002</v>
      </c>
      <c r="L19" s="19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  <c r="IU19" s="8"/>
      <c r="IV19" s="8"/>
      <c r="IW19" s="8"/>
      <c r="IX19" s="8"/>
      <c r="IY19" s="8"/>
      <c r="IZ19" s="8"/>
      <c r="JA19" s="8"/>
      <c r="JB19" s="8"/>
    </row>
    <row r="20" spans="1:262" s="3" customFormat="1" ht="35.25" customHeight="1">
      <c r="A20" s="57"/>
      <c r="B20" s="60"/>
      <c r="C20" s="10" t="s">
        <v>16</v>
      </c>
      <c r="D20" s="32">
        <f>+F20+J20+H20</f>
        <v>196941.88</v>
      </c>
      <c r="E20" s="32">
        <f>+G20+K20+I20</f>
        <v>196941.88</v>
      </c>
      <c r="F20" s="19">
        <f>+F24+F36</f>
        <v>16000</v>
      </c>
      <c r="G20" s="19">
        <f>+G24+G36</f>
        <v>16000</v>
      </c>
      <c r="H20" s="19">
        <f t="shared" ref="H20:I20" si="4">+H24+H36</f>
        <v>95292.64</v>
      </c>
      <c r="I20" s="19">
        <f t="shared" si="4"/>
        <v>95292.64</v>
      </c>
      <c r="J20" s="19">
        <f>+J24+J36</f>
        <v>85649.24</v>
      </c>
      <c r="K20" s="19">
        <f t="shared" ref="K20" si="5">+K24+K36</f>
        <v>85649.24</v>
      </c>
      <c r="L20" s="19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  <c r="IU20" s="8"/>
      <c r="IV20" s="8"/>
      <c r="IW20" s="8"/>
      <c r="IX20" s="8"/>
      <c r="IY20" s="8"/>
      <c r="IZ20" s="8"/>
      <c r="JA20" s="8"/>
      <c r="JB20" s="8"/>
    </row>
    <row r="21" spans="1:262" s="3" customFormat="1" ht="38.25" customHeight="1">
      <c r="A21" s="58"/>
      <c r="B21" s="61"/>
      <c r="C21" s="15" t="s">
        <v>17</v>
      </c>
      <c r="D21" s="32">
        <f t="shared" ref="D21:D25" si="6">+F21+J21</f>
        <v>0</v>
      </c>
      <c r="E21" s="32">
        <f t="shared" ref="E21:E25" si="7">+G21+K21</f>
        <v>0</v>
      </c>
      <c r="F21" s="19"/>
      <c r="G21" s="19"/>
      <c r="H21" s="19"/>
      <c r="I21" s="19"/>
      <c r="J21" s="19"/>
      <c r="K21" s="19"/>
      <c r="L21" s="20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  <c r="IW21" s="8"/>
      <c r="IX21" s="8"/>
      <c r="IY21" s="8"/>
      <c r="IZ21" s="8"/>
      <c r="JA21" s="8"/>
      <c r="JB21" s="8"/>
    </row>
    <row r="22" spans="1:262" s="3" customFormat="1" ht="18.75">
      <c r="A22" s="39" t="s">
        <v>20</v>
      </c>
      <c r="B22" s="42" t="s">
        <v>47</v>
      </c>
      <c r="C22" s="22" t="s">
        <v>13</v>
      </c>
      <c r="D22" s="32">
        <f t="shared" ref="D22:E24" si="8">+F22+J22+H22</f>
        <v>13953165.76</v>
      </c>
      <c r="E22" s="32">
        <f t="shared" si="8"/>
        <v>13953165.76</v>
      </c>
      <c r="F22" s="19">
        <f>+F23+F24+F25</f>
        <v>4063432.21</v>
      </c>
      <c r="G22" s="19">
        <f t="shared" ref="G22:K22" si="9">+G23+G24+G25</f>
        <v>4063432.21</v>
      </c>
      <c r="H22" s="19">
        <f t="shared" ref="H22:I22" si="10">+H23+H24+H25</f>
        <v>4505072.0199999996</v>
      </c>
      <c r="I22" s="19">
        <f t="shared" si="10"/>
        <v>4505072.0199999996</v>
      </c>
      <c r="J22" s="19">
        <f t="shared" si="9"/>
        <v>5384661.5300000003</v>
      </c>
      <c r="K22" s="19">
        <f t="shared" si="9"/>
        <v>5384661.5300000003</v>
      </c>
      <c r="L22" s="19"/>
      <c r="M22" s="35" t="s">
        <v>14</v>
      </c>
      <c r="N22" s="35" t="s">
        <v>14</v>
      </c>
      <c r="O22" s="35" t="s">
        <v>14</v>
      </c>
      <c r="P22" s="35" t="s">
        <v>14</v>
      </c>
      <c r="Q22" s="35" t="s">
        <v>14</v>
      </c>
      <c r="R22" s="35" t="s">
        <v>14</v>
      </c>
      <c r="S22" s="35" t="s">
        <v>14</v>
      </c>
      <c r="T22" s="35" t="s">
        <v>14</v>
      </c>
      <c r="U22" s="35" t="s">
        <v>14</v>
      </c>
      <c r="V22" s="35" t="s">
        <v>14</v>
      </c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  <c r="IW22" s="8"/>
      <c r="IX22" s="8"/>
      <c r="IY22" s="8"/>
      <c r="IZ22" s="8"/>
      <c r="JA22" s="8"/>
      <c r="JB22" s="8"/>
    </row>
    <row r="23" spans="1:262" s="3" customFormat="1" ht="57.75" customHeight="1">
      <c r="A23" s="39"/>
      <c r="B23" s="42"/>
      <c r="C23" s="23" t="s">
        <v>15</v>
      </c>
      <c r="D23" s="32">
        <f t="shared" si="8"/>
        <v>13772223.879999999</v>
      </c>
      <c r="E23" s="32">
        <f t="shared" si="8"/>
        <v>13772223.879999999</v>
      </c>
      <c r="F23" s="19">
        <f>+F27</f>
        <v>4063432.21</v>
      </c>
      <c r="G23" s="19">
        <f>+G27</f>
        <v>4063432.21</v>
      </c>
      <c r="H23" s="19">
        <f t="shared" ref="H23:I23" si="11">+H27</f>
        <v>4409779.38</v>
      </c>
      <c r="I23" s="19">
        <f t="shared" si="11"/>
        <v>4409779.38</v>
      </c>
      <c r="J23" s="19">
        <f t="shared" ref="J23:K23" si="12">+J27</f>
        <v>5299012.29</v>
      </c>
      <c r="K23" s="19">
        <f t="shared" si="12"/>
        <v>5299012.29</v>
      </c>
      <c r="L23" s="19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  <c r="IX23" s="8"/>
      <c r="IY23" s="8"/>
      <c r="IZ23" s="8"/>
      <c r="JA23" s="8"/>
      <c r="JB23" s="8"/>
    </row>
    <row r="24" spans="1:262" s="3" customFormat="1" ht="37.5" customHeight="1">
      <c r="A24" s="39"/>
      <c r="B24" s="42"/>
      <c r="C24" s="22" t="s">
        <v>16</v>
      </c>
      <c r="D24" s="32">
        <f t="shared" si="8"/>
        <v>180941.88</v>
      </c>
      <c r="E24" s="32">
        <f t="shared" si="8"/>
        <v>180941.88</v>
      </c>
      <c r="F24" s="19"/>
      <c r="G24" s="19"/>
      <c r="H24" s="19">
        <f>+H28+H32</f>
        <v>95292.64</v>
      </c>
      <c r="I24" s="19">
        <f>+I28+I32</f>
        <v>95292.64</v>
      </c>
      <c r="J24" s="19">
        <f>+J28+J32</f>
        <v>85649.24</v>
      </c>
      <c r="K24" s="19">
        <f>+K28+K32</f>
        <v>85649.24</v>
      </c>
      <c r="L24" s="20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  <c r="IU24" s="8"/>
      <c r="IV24" s="8"/>
      <c r="IW24" s="8"/>
      <c r="IX24" s="8"/>
      <c r="IY24" s="8"/>
      <c r="IZ24" s="8"/>
      <c r="JA24" s="8"/>
      <c r="JB24" s="8"/>
    </row>
    <row r="25" spans="1:262" s="3" customFormat="1" ht="38.25" customHeight="1">
      <c r="A25" s="39"/>
      <c r="B25" s="42"/>
      <c r="C25" s="24" t="s">
        <v>17</v>
      </c>
      <c r="D25" s="32">
        <f t="shared" si="6"/>
        <v>0</v>
      </c>
      <c r="E25" s="32">
        <f t="shared" si="7"/>
        <v>0</v>
      </c>
      <c r="F25" s="19"/>
      <c r="G25" s="19"/>
      <c r="H25" s="19"/>
      <c r="I25" s="19"/>
      <c r="J25" s="19"/>
      <c r="K25" s="19"/>
      <c r="L25" s="20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  <c r="IW25" s="8"/>
      <c r="IX25" s="8"/>
      <c r="IY25" s="8"/>
      <c r="IZ25" s="8"/>
      <c r="JA25" s="8"/>
      <c r="JB25" s="8"/>
    </row>
    <row r="26" spans="1:262" s="3" customFormat="1" ht="18.75">
      <c r="A26" s="39" t="s">
        <v>21</v>
      </c>
      <c r="B26" s="42" t="s">
        <v>41</v>
      </c>
      <c r="C26" s="25" t="s">
        <v>13</v>
      </c>
      <c r="D26" s="32">
        <f t="shared" ref="D26:E31" si="13">+F26+J26+H26</f>
        <v>13772223.879999999</v>
      </c>
      <c r="E26" s="32">
        <f t="shared" si="13"/>
        <v>13772223.879999999</v>
      </c>
      <c r="F26" s="19">
        <f>+F27+F28+F29</f>
        <v>4063432.21</v>
      </c>
      <c r="G26" s="19">
        <f t="shared" ref="G26:K26" si="14">+G27+G28+G29</f>
        <v>4063432.21</v>
      </c>
      <c r="H26" s="19">
        <f t="shared" si="14"/>
        <v>4409779.38</v>
      </c>
      <c r="I26" s="19">
        <f t="shared" si="14"/>
        <v>4409779.38</v>
      </c>
      <c r="J26" s="19">
        <f t="shared" si="14"/>
        <v>5299012.29</v>
      </c>
      <c r="K26" s="19">
        <f t="shared" si="14"/>
        <v>5299012.29</v>
      </c>
      <c r="L26" s="19"/>
      <c r="M26" s="33" t="s">
        <v>58</v>
      </c>
      <c r="N26" s="43" t="s">
        <v>26</v>
      </c>
      <c r="O26" s="33">
        <v>100</v>
      </c>
      <c r="P26" s="33">
        <v>100</v>
      </c>
      <c r="Q26" s="33">
        <v>100</v>
      </c>
      <c r="R26" s="33">
        <v>100</v>
      </c>
      <c r="S26" s="33">
        <v>100</v>
      </c>
      <c r="T26" s="33">
        <v>100</v>
      </c>
      <c r="U26" s="33">
        <v>100</v>
      </c>
      <c r="V26" s="33">
        <v>100</v>
      </c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  <c r="IU26" s="8"/>
      <c r="IV26" s="8"/>
      <c r="IW26" s="8"/>
      <c r="IX26" s="8"/>
      <c r="IY26" s="8"/>
      <c r="IZ26" s="8"/>
      <c r="JA26" s="8"/>
      <c r="JB26" s="8"/>
    </row>
    <row r="27" spans="1:262" s="3" customFormat="1" ht="56.25">
      <c r="A27" s="39"/>
      <c r="B27" s="42"/>
      <c r="C27" s="24" t="s">
        <v>15</v>
      </c>
      <c r="D27" s="32">
        <f t="shared" si="13"/>
        <v>13772223.879999999</v>
      </c>
      <c r="E27" s="32">
        <f t="shared" si="13"/>
        <v>13772223.879999999</v>
      </c>
      <c r="F27" s="19">
        <f t="shared" ref="F27:G27" si="15">270.81+4063161.4</f>
        <v>4063432.21</v>
      </c>
      <c r="G27" s="19">
        <f t="shared" si="15"/>
        <v>4063432.21</v>
      </c>
      <c r="H27" s="19">
        <v>4409779.38</v>
      </c>
      <c r="I27" s="19">
        <v>4409779.38</v>
      </c>
      <c r="J27" s="19">
        <v>5299012.29</v>
      </c>
      <c r="K27" s="19">
        <f>+J27</f>
        <v>5299012.29</v>
      </c>
      <c r="L27" s="20"/>
      <c r="M27" s="33"/>
      <c r="N27" s="43"/>
      <c r="O27" s="33"/>
      <c r="P27" s="33"/>
      <c r="Q27" s="33"/>
      <c r="R27" s="33"/>
      <c r="S27" s="33"/>
      <c r="T27" s="33"/>
      <c r="U27" s="33"/>
      <c r="V27" s="33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  <c r="IU27" s="8"/>
      <c r="IV27" s="8"/>
      <c r="IW27" s="8"/>
      <c r="IX27" s="8"/>
      <c r="IY27" s="8"/>
      <c r="IZ27" s="8"/>
      <c r="JA27" s="8"/>
      <c r="JB27" s="8"/>
    </row>
    <row r="28" spans="1:262" s="3" customFormat="1" ht="37.5">
      <c r="A28" s="39"/>
      <c r="B28" s="42"/>
      <c r="C28" s="24" t="s">
        <v>16</v>
      </c>
      <c r="D28" s="32">
        <f t="shared" si="13"/>
        <v>0</v>
      </c>
      <c r="E28" s="32">
        <f t="shared" si="13"/>
        <v>0</v>
      </c>
      <c r="F28" s="19"/>
      <c r="G28" s="19"/>
      <c r="H28" s="19"/>
      <c r="I28" s="19"/>
      <c r="J28" s="19"/>
      <c r="K28" s="19"/>
      <c r="L28" s="20"/>
      <c r="M28" s="33"/>
      <c r="N28" s="43"/>
      <c r="O28" s="33"/>
      <c r="P28" s="33"/>
      <c r="Q28" s="33"/>
      <c r="R28" s="33"/>
      <c r="S28" s="33"/>
      <c r="T28" s="33"/>
      <c r="U28" s="33"/>
      <c r="V28" s="33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  <c r="IW28" s="8"/>
      <c r="IX28" s="8"/>
      <c r="IY28" s="8"/>
      <c r="IZ28" s="8"/>
      <c r="JA28" s="8"/>
      <c r="JB28" s="8"/>
    </row>
    <row r="29" spans="1:262" s="3" customFormat="1" ht="37.5">
      <c r="A29" s="39"/>
      <c r="B29" s="42"/>
      <c r="C29" s="24" t="s">
        <v>17</v>
      </c>
      <c r="D29" s="32">
        <f t="shared" si="13"/>
        <v>0</v>
      </c>
      <c r="E29" s="32">
        <f t="shared" si="13"/>
        <v>0</v>
      </c>
      <c r="F29" s="19"/>
      <c r="G29" s="19"/>
      <c r="H29" s="19"/>
      <c r="I29" s="19"/>
      <c r="J29" s="19"/>
      <c r="K29" s="19"/>
      <c r="L29" s="20"/>
      <c r="M29" s="33"/>
      <c r="N29" s="43"/>
      <c r="O29" s="33"/>
      <c r="P29" s="33"/>
      <c r="Q29" s="33"/>
      <c r="R29" s="33"/>
      <c r="S29" s="33"/>
      <c r="T29" s="33"/>
      <c r="U29" s="33"/>
      <c r="V29" s="33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  <c r="IW29" s="8"/>
      <c r="IX29" s="8"/>
      <c r="IY29" s="8"/>
      <c r="IZ29" s="8"/>
      <c r="JA29" s="8"/>
      <c r="JB29" s="8"/>
    </row>
    <row r="30" spans="1:262" s="3" customFormat="1" ht="18.75">
      <c r="A30" s="39" t="s">
        <v>53</v>
      </c>
      <c r="B30" s="42" t="s">
        <v>54</v>
      </c>
      <c r="C30" s="25" t="s">
        <v>13</v>
      </c>
      <c r="D30" s="32">
        <f t="shared" si="13"/>
        <v>180941.88</v>
      </c>
      <c r="E30" s="32">
        <f t="shared" si="13"/>
        <v>180941.88</v>
      </c>
      <c r="F30" s="19">
        <f>+F31+F32+F33</f>
        <v>0</v>
      </c>
      <c r="G30" s="19">
        <f t="shared" ref="G30:K30" si="16">+G31+G32+G33</f>
        <v>0</v>
      </c>
      <c r="H30" s="19">
        <f t="shared" si="16"/>
        <v>95292.64</v>
      </c>
      <c r="I30" s="19">
        <f t="shared" si="16"/>
        <v>95292.64</v>
      </c>
      <c r="J30" s="19">
        <f t="shared" si="16"/>
        <v>85649.24</v>
      </c>
      <c r="K30" s="19">
        <f t="shared" si="16"/>
        <v>85649.24</v>
      </c>
      <c r="L30" s="19"/>
      <c r="M30" s="40" t="s">
        <v>55</v>
      </c>
      <c r="N30" s="43" t="s">
        <v>26</v>
      </c>
      <c r="O30" s="33">
        <f>+Q30+U30</f>
        <v>100</v>
      </c>
      <c r="P30" s="33">
        <f>+R30+V30</f>
        <v>100</v>
      </c>
      <c r="Q30" s="33">
        <v>0</v>
      </c>
      <c r="R30" s="33">
        <v>0</v>
      </c>
      <c r="S30" s="33">
        <v>100</v>
      </c>
      <c r="T30" s="33">
        <v>100</v>
      </c>
      <c r="U30" s="33">
        <v>100</v>
      </c>
      <c r="V30" s="33">
        <v>100</v>
      </c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  <c r="IU30" s="8"/>
      <c r="IV30" s="8"/>
      <c r="IW30" s="8"/>
      <c r="IX30" s="8"/>
      <c r="IY30" s="8"/>
      <c r="IZ30" s="8"/>
      <c r="JA30" s="8"/>
      <c r="JB30" s="8"/>
    </row>
    <row r="31" spans="1:262" s="3" customFormat="1" ht="56.25">
      <c r="A31" s="39"/>
      <c r="B31" s="42"/>
      <c r="C31" s="24" t="s">
        <v>15</v>
      </c>
      <c r="D31" s="32">
        <f t="shared" si="13"/>
        <v>0</v>
      </c>
      <c r="E31" s="32">
        <f t="shared" si="13"/>
        <v>0</v>
      </c>
      <c r="F31" s="19"/>
      <c r="G31" s="19"/>
      <c r="H31" s="19"/>
      <c r="I31" s="19"/>
      <c r="J31" s="19"/>
      <c r="K31" s="19"/>
      <c r="L31" s="20"/>
      <c r="M31" s="41"/>
      <c r="N31" s="43"/>
      <c r="O31" s="33"/>
      <c r="P31" s="33"/>
      <c r="Q31" s="33"/>
      <c r="R31" s="33"/>
      <c r="S31" s="33"/>
      <c r="T31" s="33"/>
      <c r="U31" s="33"/>
      <c r="V31" s="33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  <c r="IU31" s="8"/>
      <c r="IV31" s="8"/>
      <c r="IW31" s="8"/>
      <c r="IX31" s="8"/>
      <c r="IY31" s="8"/>
      <c r="IZ31" s="8"/>
      <c r="JA31" s="8"/>
      <c r="JB31" s="8"/>
    </row>
    <row r="32" spans="1:262" s="3" customFormat="1" ht="37.5">
      <c r="A32" s="39"/>
      <c r="B32" s="42"/>
      <c r="C32" s="24" t="s">
        <v>16</v>
      </c>
      <c r="D32" s="32">
        <f t="shared" ref="D32:D33" si="17">+F32+J32+H32</f>
        <v>180941.88</v>
      </c>
      <c r="E32" s="32">
        <f t="shared" ref="E32:E33" si="18">+G32+K32+I32</f>
        <v>180941.88</v>
      </c>
      <c r="F32" s="19"/>
      <c r="G32" s="19"/>
      <c r="H32" s="19">
        <v>95292.64</v>
      </c>
      <c r="I32" s="19">
        <v>95292.64</v>
      </c>
      <c r="J32" s="19">
        <v>85649.24</v>
      </c>
      <c r="K32" s="19">
        <f>+J32</f>
        <v>85649.24</v>
      </c>
      <c r="L32" s="20"/>
      <c r="M32" s="41"/>
      <c r="N32" s="43"/>
      <c r="O32" s="33"/>
      <c r="P32" s="33"/>
      <c r="Q32" s="33"/>
      <c r="R32" s="33"/>
      <c r="S32" s="33"/>
      <c r="T32" s="33"/>
      <c r="U32" s="33"/>
      <c r="V32" s="33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  <c r="IW32" s="8"/>
      <c r="IX32" s="8"/>
      <c r="IY32" s="8"/>
      <c r="IZ32" s="8"/>
      <c r="JA32" s="8"/>
      <c r="JB32" s="8"/>
    </row>
    <row r="33" spans="1:262" s="3" customFormat="1" ht="37.5">
      <c r="A33" s="39"/>
      <c r="B33" s="42"/>
      <c r="C33" s="24" t="s">
        <v>17</v>
      </c>
      <c r="D33" s="32">
        <f t="shared" si="17"/>
        <v>0</v>
      </c>
      <c r="E33" s="32">
        <f t="shared" si="18"/>
        <v>0</v>
      </c>
      <c r="F33" s="19"/>
      <c r="G33" s="19"/>
      <c r="H33" s="19"/>
      <c r="I33" s="19"/>
      <c r="J33" s="19"/>
      <c r="K33" s="19"/>
      <c r="L33" s="20"/>
      <c r="M33" s="51"/>
      <c r="N33" s="43"/>
      <c r="O33" s="33"/>
      <c r="P33" s="33"/>
      <c r="Q33" s="33"/>
      <c r="R33" s="33"/>
      <c r="S33" s="33"/>
      <c r="T33" s="33"/>
      <c r="U33" s="33"/>
      <c r="V33" s="33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  <c r="IU33" s="8"/>
      <c r="IV33" s="8"/>
      <c r="IW33" s="8"/>
      <c r="IX33" s="8"/>
      <c r="IY33" s="8"/>
      <c r="IZ33" s="8"/>
      <c r="JA33" s="8"/>
      <c r="JB33" s="8"/>
    </row>
    <row r="34" spans="1:262" s="3" customFormat="1" ht="18.75">
      <c r="A34" s="39" t="s">
        <v>27</v>
      </c>
      <c r="B34" s="42" t="s">
        <v>42</v>
      </c>
      <c r="C34" s="22" t="s">
        <v>13</v>
      </c>
      <c r="D34" s="32">
        <f>+F34+J34+H34</f>
        <v>8032716.2699999996</v>
      </c>
      <c r="E34" s="32">
        <f>+G34+K34+I34</f>
        <v>7951647.2699999996</v>
      </c>
      <c r="F34" s="19">
        <f t="shared" ref="F34:K34" si="19">+F35+F36</f>
        <v>4223389.0999999996</v>
      </c>
      <c r="G34" s="19">
        <f t="shared" si="19"/>
        <v>4142320.0999999996</v>
      </c>
      <c r="H34" s="19">
        <f t="shared" ref="H34:I34" si="20">+H35+H36</f>
        <v>1845155.72</v>
      </c>
      <c r="I34" s="19">
        <f t="shared" si="20"/>
        <v>1845155.72</v>
      </c>
      <c r="J34" s="19">
        <f t="shared" si="19"/>
        <v>1964171.45</v>
      </c>
      <c r="K34" s="19">
        <f t="shared" si="19"/>
        <v>1964171.45</v>
      </c>
      <c r="L34" s="20"/>
      <c r="M34" s="35" t="s">
        <v>14</v>
      </c>
      <c r="N34" s="35" t="s">
        <v>14</v>
      </c>
      <c r="O34" s="35" t="s">
        <v>14</v>
      </c>
      <c r="P34" s="35" t="s">
        <v>14</v>
      </c>
      <c r="Q34" s="35" t="s">
        <v>14</v>
      </c>
      <c r="R34" s="35" t="s">
        <v>14</v>
      </c>
      <c r="S34" s="35" t="s">
        <v>14</v>
      </c>
      <c r="T34" s="35" t="s">
        <v>14</v>
      </c>
      <c r="U34" s="35" t="s">
        <v>14</v>
      </c>
      <c r="V34" s="35" t="s">
        <v>14</v>
      </c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  <c r="IW34" s="8"/>
      <c r="IX34" s="8"/>
      <c r="IY34" s="8"/>
      <c r="IZ34" s="8"/>
      <c r="JA34" s="8"/>
      <c r="JB34" s="8"/>
    </row>
    <row r="35" spans="1:262" s="3" customFormat="1" ht="56.25">
      <c r="A35" s="39"/>
      <c r="B35" s="42"/>
      <c r="C35" s="23" t="s">
        <v>15</v>
      </c>
      <c r="D35" s="32">
        <f t="shared" ref="D35:D37" si="21">+F35+J35+H35</f>
        <v>8016716.2699999996</v>
      </c>
      <c r="E35" s="32">
        <f t="shared" ref="E35:E37" si="22">+G35+K35+I35</f>
        <v>7935647.2699999996</v>
      </c>
      <c r="F35" s="19">
        <f>+F39+F43+F47+F51+F55</f>
        <v>4207389.0999999996</v>
      </c>
      <c r="G35" s="19">
        <f>+G39+G43+G47+G51+G55</f>
        <v>4126320.0999999996</v>
      </c>
      <c r="H35" s="19">
        <f t="shared" ref="H35:I35" si="23">+H39+H43+H47+H51+H55</f>
        <v>1845155.72</v>
      </c>
      <c r="I35" s="19">
        <f t="shared" si="23"/>
        <v>1845155.72</v>
      </c>
      <c r="J35" s="19">
        <f t="shared" ref="J35:K35" si="24">+J39+J43+J47+J51+J55</f>
        <v>1964171.45</v>
      </c>
      <c r="K35" s="19">
        <f t="shared" si="24"/>
        <v>1964171.45</v>
      </c>
      <c r="L35" s="20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  <c r="IW35" s="8"/>
      <c r="IX35" s="8"/>
      <c r="IY35" s="8"/>
      <c r="IZ35" s="8"/>
      <c r="JA35" s="8"/>
      <c r="JB35" s="8"/>
    </row>
    <row r="36" spans="1:262" s="3" customFormat="1" ht="37.5">
      <c r="A36" s="39"/>
      <c r="B36" s="42"/>
      <c r="C36" s="24" t="s">
        <v>16</v>
      </c>
      <c r="D36" s="32">
        <f t="shared" si="21"/>
        <v>16000</v>
      </c>
      <c r="E36" s="32">
        <f t="shared" si="22"/>
        <v>16000</v>
      </c>
      <c r="F36" s="19">
        <f>+F40+F44+F48+F52+F56+F59</f>
        <v>16000</v>
      </c>
      <c r="G36" s="19">
        <f>+G40+G44+G48+G52+G56+G59</f>
        <v>16000</v>
      </c>
      <c r="H36" s="19">
        <f t="shared" ref="H36:I36" si="25">+H40+H44+H48+H52+H56+H59</f>
        <v>0</v>
      </c>
      <c r="I36" s="19">
        <f t="shared" si="25"/>
        <v>0</v>
      </c>
      <c r="J36" s="19">
        <f t="shared" ref="J36:K36" si="26">+J40+J44+J48+J52+J56+J59</f>
        <v>0</v>
      </c>
      <c r="K36" s="19">
        <f t="shared" si="26"/>
        <v>0</v>
      </c>
      <c r="L36" s="20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  <c r="IW36" s="8"/>
      <c r="IX36" s="8"/>
      <c r="IY36" s="8"/>
      <c r="IZ36" s="8"/>
      <c r="JA36" s="8"/>
      <c r="JB36" s="8"/>
    </row>
    <row r="37" spans="1:262" s="3" customFormat="1" ht="37.5">
      <c r="A37" s="39"/>
      <c r="B37" s="42"/>
      <c r="C37" s="24" t="s">
        <v>17</v>
      </c>
      <c r="D37" s="32">
        <f t="shared" si="21"/>
        <v>0</v>
      </c>
      <c r="E37" s="32">
        <f t="shared" si="22"/>
        <v>0</v>
      </c>
      <c r="F37" s="19"/>
      <c r="G37" s="19"/>
      <c r="H37" s="19"/>
      <c r="I37" s="19"/>
      <c r="J37" s="19"/>
      <c r="K37" s="19"/>
      <c r="L37" s="20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  <c r="IU37" s="8"/>
      <c r="IV37" s="8"/>
      <c r="IW37" s="8"/>
      <c r="IX37" s="8"/>
      <c r="IY37" s="8"/>
      <c r="IZ37" s="8"/>
      <c r="JA37" s="8"/>
      <c r="JB37" s="8"/>
    </row>
    <row r="38" spans="1:262" s="3" customFormat="1" ht="18.75">
      <c r="A38" s="39" t="s">
        <v>39</v>
      </c>
      <c r="B38" s="42" t="s">
        <v>40</v>
      </c>
      <c r="C38" s="4" t="s">
        <v>13</v>
      </c>
      <c r="D38" s="32">
        <f>+F38+J38+H38</f>
        <v>7121501.2699999996</v>
      </c>
      <c r="E38" s="32">
        <f>+G38+K38+I38</f>
        <v>7040897.2699999996</v>
      </c>
      <c r="F38" s="19">
        <f t="shared" ref="F38:K38" si="27">+F39</f>
        <v>3923362.0999999996</v>
      </c>
      <c r="G38" s="19">
        <f t="shared" si="27"/>
        <v>3842758.0999999996</v>
      </c>
      <c r="H38" s="19">
        <f t="shared" si="27"/>
        <v>1760901.72</v>
      </c>
      <c r="I38" s="19">
        <f t="shared" si="27"/>
        <v>1760901.72</v>
      </c>
      <c r="J38" s="19">
        <f t="shared" si="27"/>
        <v>1437237.45</v>
      </c>
      <c r="K38" s="19">
        <f t="shared" si="27"/>
        <v>1437237.45</v>
      </c>
      <c r="L38" s="19"/>
      <c r="M38" s="43" t="s">
        <v>48</v>
      </c>
      <c r="N38" s="43" t="s">
        <v>26</v>
      </c>
      <c r="O38" s="33">
        <v>100</v>
      </c>
      <c r="P38" s="33">
        <v>100</v>
      </c>
      <c r="Q38" s="33">
        <v>100</v>
      </c>
      <c r="R38" s="33">
        <v>100</v>
      </c>
      <c r="S38" s="33">
        <v>100</v>
      </c>
      <c r="T38" s="33">
        <v>100</v>
      </c>
      <c r="U38" s="33">
        <v>100</v>
      </c>
      <c r="V38" s="33">
        <v>100</v>
      </c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  <c r="IW38" s="8"/>
      <c r="IX38" s="8"/>
      <c r="IY38" s="8"/>
      <c r="IZ38" s="8"/>
      <c r="JA38" s="8"/>
      <c r="JB38" s="8"/>
    </row>
    <row r="39" spans="1:262" s="3" customFormat="1" ht="56.25">
      <c r="A39" s="39"/>
      <c r="B39" s="42"/>
      <c r="C39" s="4" t="s">
        <v>15</v>
      </c>
      <c r="D39" s="32">
        <f t="shared" ref="D39:D41" si="28">+F39+J39+H39</f>
        <v>7121501.2699999996</v>
      </c>
      <c r="E39" s="32">
        <f t="shared" ref="E39:E41" si="29">+G39+K39+I39</f>
        <v>7040897.2699999996</v>
      </c>
      <c r="F39" s="19">
        <f>1249785.32+959740.64+1713836.14</f>
        <v>3923362.0999999996</v>
      </c>
      <c r="G39" s="19">
        <f>1249785.32+959740.64+1633232.14</f>
        <v>3842758.0999999996</v>
      </c>
      <c r="H39" s="19">
        <v>1760901.72</v>
      </c>
      <c r="I39" s="19">
        <f>+H39</f>
        <v>1760901.72</v>
      </c>
      <c r="J39" s="19">
        <v>1437237.45</v>
      </c>
      <c r="K39" s="19">
        <f>+J39</f>
        <v>1437237.45</v>
      </c>
      <c r="L39" s="19"/>
      <c r="M39" s="43"/>
      <c r="N39" s="43"/>
      <c r="O39" s="33"/>
      <c r="P39" s="33"/>
      <c r="Q39" s="33"/>
      <c r="R39" s="33"/>
      <c r="S39" s="33"/>
      <c r="T39" s="33"/>
      <c r="U39" s="33"/>
      <c r="V39" s="33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  <c r="IU39" s="8"/>
      <c r="IV39" s="8"/>
      <c r="IW39" s="8"/>
      <c r="IX39" s="8"/>
      <c r="IY39" s="8"/>
      <c r="IZ39" s="8"/>
      <c r="JA39" s="8"/>
      <c r="JB39" s="8"/>
    </row>
    <row r="40" spans="1:262" s="3" customFormat="1" ht="37.5">
      <c r="A40" s="39"/>
      <c r="B40" s="42"/>
      <c r="C40" s="4" t="s">
        <v>16</v>
      </c>
      <c r="D40" s="32">
        <f t="shared" si="28"/>
        <v>0</v>
      </c>
      <c r="E40" s="32">
        <f t="shared" si="29"/>
        <v>0</v>
      </c>
      <c r="F40" s="19"/>
      <c r="G40" s="19"/>
      <c r="H40" s="19"/>
      <c r="I40" s="19"/>
      <c r="J40" s="19"/>
      <c r="K40" s="19"/>
      <c r="L40" s="20"/>
      <c r="M40" s="43"/>
      <c r="N40" s="43"/>
      <c r="O40" s="33"/>
      <c r="P40" s="33"/>
      <c r="Q40" s="33"/>
      <c r="R40" s="33"/>
      <c r="S40" s="33"/>
      <c r="T40" s="33"/>
      <c r="U40" s="33"/>
      <c r="V40" s="33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  <c r="IU40" s="8"/>
      <c r="IV40" s="8"/>
      <c r="IW40" s="8"/>
      <c r="IX40" s="8"/>
      <c r="IY40" s="8"/>
      <c r="IZ40" s="8"/>
      <c r="JA40" s="8"/>
      <c r="JB40" s="8"/>
    </row>
    <row r="41" spans="1:262" s="3" customFormat="1" ht="37.5">
      <c r="A41" s="39"/>
      <c r="B41" s="42"/>
      <c r="C41" s="9" t="s">
        <v>17</v>
      </c>
      <c r="D41" s="32">
        <f t="shared" si="28"/>
        <v>0</v>
      </c>
      <c r="E41" s="32">
        <f t="shared" si="29"/>
        <v>0</v>
      </c>
      <c r="F41" s="19"/>
      <c r="G41" s="19"/>
      <c r="H41" s="19"/>
      <c r="I41" s="19"/>
      <c r="J41" s="19"/>
      <c r="K41" s="19"/>
      <c r="L41" s="20"/>
      <c r="M41" s="43"/>
      <c r="N41" s="43"/>
      <c r="O41" s="33"/>
      <c r="P41" s="33"/>
      <c r="Q41" s="33"/>
      <c r="R41" s="33"/>
      <c r="S41" s="33"/>
      <c r="T41" s="33"/>
      <c r="U41" s="33"/>
      <c r="V41" s="33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  <c r="IS41" s="8"/>
      <c r="IT41" s="8"/>
      <c r="IU41" s="8"/>
      <c r="IV41" s="8"/>
      <c r="IW41" s="8"/>
      <c r="IX41" s="8"/>
      <c r="IY41" s="8"/>
      <c r="IZ41" s="8"/>
      <c r="JA41" s="8"/>
      <c r="JB41" s="8"/>
    </row>
    <row r="42" spans="1:262" s="3" customFormat="1" ht="18.75">
      <c r="A42" s="39" t="s">
        <v>31</v>
      </c>
      <c r="B42" s="42" t="s">
        <v>32</v>
      </c>
      <c r="C42" s="4" t="s">
        <v>13</v>
      </c>
      <c r="D42" s="32">
        <f>+F42+J42+H42</f>
        <v>139460</v>
      </c>
      <c r="E42" s="32">
        <f>+G42+K42+I42</f>
        <v>138995</v>
      </c>
      <c r="F42" s="19">
        <f t="shared" ref="F42:K42" si="30">+F43+F44</f>
        <v>60500</v>
      </c>
      <c r="G42" s="19">
        <f>+G43+G44</f>
        <v>60035</v>
      </c>
      <c r="H42" s="19">
        <f t="shared" ref="H42:I42" si="31">+H43+H44</f>
        <v>46960</v>
      </c>
      <c r="I42" s="19">
        <f t="shared" si="31"/>
        <v>46960</v>
      </c>
      <c r="J42" s="19">
        <f t="shared" si="30"/>
        <v>32000</v>
      </c>
      <c r="K42" s="19">
        <f t="shared" si="30"/>
        <v>32000</v>
      </c>
      <c r="L42" s="20"/>
      <c r="M42" s="33" t="s">
        <v>23</v>
      </c>
      <c r="N42" s="43" t="s">
        <v>26</v>
      </c>
      <c r="O42" s="33">
        <v>100</v>
      </c>
      <c r="P42" s="33">
        <v>100</v>
      </c>
      <c r="Q42" s="33">
        <v>100</v>
      </c>
      <c r="R42" s="33">
        <v>100</v>
      </c>
      <c r="S42" s="33">
        <v>100</v>
      </c>
      <c r="T42" s="33">
        <v>100</v>
      </c>
      <c r="U42" s="33">
        <v>100</v>
      </c>
      <c r="V42" s="33">
        <v>100</v>
      </c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  <c r="IU42" s="8"/>
      <c r="IV42" s="8"/>
      <c r="IW42" s="8"/>
      <c r="IX42" s="8"/>
      <c r="IY42" s="8"/>
      <c r="IZ42" s="8"/>
      <c r="JA42" s="8"/>
      <c r="JB42" s="8"/>
    </row>
    <row r="43" spans="1:262" s="3" customFormat="1" ht="56.25">
      <c r="A43" s="39"/>
      <c r="B43" s="42"/>
      <c r="C43" s="7" t="s">
        <v>15</v>
      </c>
      <c r="D43" s="32">
        <f t="shared" ref="D43:D45" si="32">+F43+J43+H43</f>
        <v>139460</v>
      </c>
      <c r="E43" s="32">
        <f t="shared" ref="E43:E45" si="33">+G43+K43+I43</f>
        <v>138995</v>
      </c>
      <c r="F43" s="19">
        <v>60500</v>
      </c>
      <c r="G43" s="19">
        <v>60035</v>
      </c>
      <c r="H43" s="19">
        <v>46960</v>
      </c>
      <c r="I43" s="19">
        <f>+H43</f>
        <v>46960</v>
      </c>
      <c r="J43" s="19">
        <v>32000</v>
      </c>
      <c r="K43" s="19">
        <f>+J43</f>
        <v>32000</v>
      </c>
      <c r="L43" s="20"/>
      <c r="M43" s="33"/>
      <c r="N43" s="43"/>
      <c r="O43" s="33"/>
      <c r="P43" s="33"/>
      <c r="Q43" s="33"/>
      <c r="R43" s="33"/>
      <c r="S43" s="33"/>
      <c r="T43" s="33"/>
      <c r="U43" s="33"/>
      <c r="V43" s="33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  <c r="IU43" s="8"/>
      <c r="IV43" s="8"/>
      <c r="IW43" s="8"/>
      <c r="IX43" s="8"/>
      <c r="IY43" s="8"/>
      <c r="IZ43" s="8"/>
      <c r="JA43" s="8"/>
      <c r="JB43" s="8"/>
    </row>
    <row r="44" spans="1:262" s="3" customFormat="1" ht="37.5">
      <c r="A44" s="39"/>
      <c r="B44" s="42"/>
      <c r="C44" s="4" t="s">
        <v>16</v>
      </c>
      <c r="D44" s="32">
        <f t="shared" si="32"/>
        <v>0</v>
      </c>
      <c r="E44" s="32">
        <f t="shared" si="33"/>
        <v>0</v>
      </c>
      <c r="F44" s="19"/>
      <c r="G44" s="19"/>
      <c r="H44" s="19"/>
      <c r="I44" s="19"/>
      <c r="J44" s="19"/>
      <c r="K44" s="19"/>
      <c r="L44" s="20"/>
      <c r="M44" s="33"/>
      <c r="N44" s="43"/>
      <c r="O44" s="33"/>
      <c r="P44" s="33"/>
      <c r="Q44" s="33"/>
      <c r="R44" s="33"/>
      <c r="S44" s="33"/>
      <c r="T44" s="33"/>
      <c r="U44" s="33"/>
      <c r="V44" s="33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  <c r="IS44" s="8"/>
      <c r="IT44" s="8"/>
      <c r="IU44" s="8"/>
      <c r="IV44" s="8"/>
      <c r="IW44" s="8"/>
      <c r="IX44" s="8"/>
      <c r="IY44" s="8"/>
      <c r="IZ44" s="8"/>
      <c r="JA44" s="8"/>
      <c r="JB44" s="8"/>
    </row>
    <row r="45" spans="1:262" s="3" customFormat="1" ht="37.5">
      <c r="A45" s="39"/>
      <c r="B45" s="42"/>
      <c r="C45" s="4" t="s">
        <v>17</v>
      </c>
      <c r="D45" s="32">
        <f t="shared" si="32"/>
        <v>0</v>
      </c>
      <c r="E45" s="32">
        <f t="shared" si="33"/>
        <v>0</v>
      </c>
      <c r="F45" s="19"/>
      <c r="G45" s="19"/>
      <c r="H45" s="19"/>
      <c r="I45" s="19"/>
      <c r="J45" s="19"/>
      <c r="K45" s="19"/>
      <c r="L45" s="20"/>
      <c r="M45" s="33"/>
      <c r="N45" s="43"/>
      <c r="O45" s="33"/>
      <c r="P45" s="33"/>
      <c r="Q45" s="33"/>
      <c r="R45" s="33"/>
      <c r="S45" s="33"/>
      <c r="T45" s="33"/>
      <c r="U45" s="33"/>
      <c r="V45" s="33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  <c r="IU45" s="8"/>
      <c r="IV45" s="8"/>
      <c r="IW45" s="8"/>
      <c r="IX45" s="8"/>
      <c r="IY45" s="8"/>
      <c r="IZ45" s="8"/>
      <c r="JA45" s="8"/>
      <c r="JB45" s="8"/>
    </row>
    <row r="46" spans="1:262" s="3" customFormat="1" ht="24.75" customHeight="1">
      <c r="A46" s="39" t="s">
        <v>37</v>
      </c>
      <c r="B46" s="42" t="s">
        <v>38</v>
      </c>
      <c r="C46" s="4" t="s">
        <v>13</v>
      </c>
      <c r="D46" s="32">
        <f>+F46+J46+H46</f>
        <v>368000</v>
      </c>
      <c r="E46" s="32">
        <f>+G46+K46+I46</f>
        <v>368000</v>
      </c>
      <c r="F46" s="19">
        <f t="shared" ref="F46:K46" si="34">+F47</f>
        <v>15000</v>
      </c>
      <c r="G46" s="19">
        <f t="shared" si="34"/>
        <v>15000</v>
      </c>
      <c r="H46" s="19">
        <f t="shared" si="34"/>
        <v>0</v>
      </c>
      <c r="I46" s="19">
        <f t="shared" si="34"/>
        <v>0</v>
      </c>
      <c r="J46" s="19">
        <f t="shared" si="34"/>
        <v>353000</v>
      </c>
      <c r="K46" s="19">
        <f t="shared" si="34"/>
        <v>353000</v>
      </c>
      <c r="L46" s="20"/>
      <c r="M46" s="40" t="s">
        <v>49</v>
      </c>
      <c r="N46" s="43" t="s">
        <v>26</v>
      </c>
      <c r="O46" s="33">
        <v>80</v>
      </c>
      <c r="P46" s="33">
        <v>40</v>
      </c>
      <c r="Q46" s="33">
        <v>80</v>
      </c>
      <c r="R46" s="33">
        <v>80</v>
      </c>
      <c r="S46" s="33">
        <v>80</v>
      </c>
      <c r="T46" s="33">
        <v>0</v>
      </c>
      <c r="U46" s="33">
        <v>80</v>
      </c>
      <c r="V46" s="33">
        <v>100</v>
      </c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  <c r="IU46" s="8"/>
      <c r="IV46" s="8"/>
      <c r="IW46" s="8"/>
      <c r="IX46" s="8"/>
      <c r="IY46" s="8"/>
      <c r="IZ46" s="8"/>
      <c r="JA46" s="8"/>
      <c r="JB46" s="8"/>
    </row>
    <row r="47" spans="1:262" s="3" customFormat="1" ht="55.5" customHeight="1">
      <c r="A47" s="39"/>
      <c r="B47" s="42"/>
      <c r="C47" s="9" t="s">
        <v>15</v>
      </c>
      <c r="D47" s="32">
        <f t="shared" ref="D47:D49" si="35">+F47+J47+H47</f>
        <v>368000</v>
      </c>
      <c r="E47" s="32">
        <f t="shared" ref="E47:E49" si="36">+G47+K47+I47</f>
        <v>368000</v>
      </c>
      <c r="F47" s="19">
        <v>15000</v>
      </c>
      <c r="G47" s="19">
        <v>15000</v>
      </c>
      <c r="H47" s="19">
        <v>0</v>
      </c>
      <c r="I47" s="19">
        <v>0</v>
      </c>
      <c r="J47" s="19">
        <v>353000</v>
      </c>
      <c r="K47" s="19">
        <f>+J47</f>
        <v>353000</v>
      </c>
      <c r="L47" s="20"/>
      <c r="M47" s="41"/>
      <c r="N47" s="43"/>
      <c r="O47" s="33"/>
      <c r="P47" s="33"/>
      <c r="Q47" s="33"/>
      <c r="R47" s="33"/>
      <c r="S47" s="33"/>
      <c r="T47" s="33"/>
      <c r="U47" s="33"/>
      <c r="V47" s="33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  <c r="IU47" s="8"/>
      <c r="IV47" s="8"/>
      <c r="IW47" s="8"/>
      <c r="IX47" s="8"/>
      <c r="IY47" s="8"/>
      <c r="IZ47" s="8"/>
      <c r="JA47" s="8"/>
      <c r="JB47" s="8"/>
    </row>
    <row r="48" spans="1:262" s="3" customFormat="1" ht="39.75" customHeight="1">
      <c r="A48" s="39"/>
      <c r="B48" s="42"/>
      <c r="C48" s="9" t="s">
        <v>16</v>
      </c>
      <c r="D48" s="32">
        <f t="shared" si="35"/>
        <v>0</v>
      </c>
      <c r="E48" s="32">
        <f t="shared" si="36"/>
        <v>0</v>
      </c>
      <c r="F48" s="19"/>
      <c r="G48" s="19"/>
      <c r="H48" s="19"/>
      <c r="I48" s="19"/>
      <c r="J48" s="19"/>
      <c r="K48" s="19"/>
      <c r="L48" s="20"/>
      <c r="M48" s="41"/>
      <c r="N48" s="43"/>
      <c r="O48" s="33"/>
      <c r="P48" s="33"/>
      <c r="Q48" s="33"/>
      <c r="R48" s="33"/>
      <c r="S48" s="33"/>
      <c r="T48" s="33"/>
      <c r="U48" s="33"/>
      <c r="V48" s="33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IP48" s="8"/>
      <c r="IQ48" s="8"/>
      <c r="IR48" s="8"/>
      <c r="IS48" s="8"/>
      <c r="IT48" s="8"/>
      <c r="IU48" s="8"/>
      <c r="IV48" s="8"/>
      <c r="IW48" s="8"/>
      <c r="IX48" s="8"/>
      <c r="IY48" s="8"/>
      <c r="IZ48" s="8"/>
      <c r="JA48" s="8"/>
      <c r="JB48" s="8"/>
    </row>
    <row r="49" spans="1:262" s="3" customFormat="1" ht="36.75" customHeight="1">
      <c r="A49" s="39"/>
      <c r="B49" s="42"/>
      <c r="C49" s="9" t="s">
        <v>17</v>
      </c>
      <c r="D49" s="32">
        <f t="shared" si="35"/>
        <v>0</v>
      </c>
      <c r="E49" s="32">
        <f t="shared" si="36"/>
        <v>0</v>
      </c>
      <c r="F49" s="19"/>
      <c r="G49" s="19"/>
      <c r="H49" s="19"/>
      <c r="I49" s="19"/>
      <c r="J49" s="19"/>
      <c r="K49" s="19"/>
      <c r="L49" s="20"/>
      <c r="M49" s="41"/>
      <c r="N49" s="43"/>
      <c r="O49" s="33"/>
      <c r="P49" s="33"/>
      <c r="Q49" s="33"/>
      <c r="R49" s="33"/>
      <c r="S49" s="33"/>
      <c r="T49" s="33"/>
      <c r="U49" s="33"/>
      <c r="V49" s="33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  <c r="IS49" s="8"/>
      <c r="IT49" s="8"/>
      <c r="IU49" s="8"/>
      <c r="IV49" s="8"/>
      <c r="IW49" s="8"/>
      <c r="IX49" s="8"/>
      <c r="IY49" s="8"/>
      <c r="IZ49" s="8"/>
      <c r="JA49" s="8"/>
      <c r="JB49" s="8"/>
    </row>
    <row r="50" spans="1:262" s="3" customFormat="1" ht="18.75">
      <c r="A50" s="39" t="s">
        <v>35</v>
      </c>
      <c r="B50" s="42" t="s">
        <v>36</v>
      </c>
      <c r="C50" s="7" t="s">
        <v>13</v>
      </c>
      <c r="D50" s="32">
        <f>+F50+J50+H50</f>
        <v>265000</v>
      </c>
      <c r="E50" s="32">
        <f>+G50+K50+I50</f>
        <v>265000</v>
      </c>
      <c r="F50" s="19">
        <f t="shared" ref="F50:K50" si="37">+F51</f>
        <v>190000</v>
      </c>
      <c r="G50" s="19">
        <f t="shared" si="37"/>
        <v>190000</v>
      </c>
      <c r="H50" s="19">
        <f t="shared" si="37"/>
        <v>12000</v>
      </c>
      <c r="I50" s="19">
        <f t="shared" si="37"/>
        <v>12000</v>
      </c>
      <c r="J50" s="19">
        <f t="shared" si="37"/>
        <v>63000</v>
      </c>
      <c r="K50" s="19">
        <f t="shared" si="37"/>
        <v>63000</v>
      </c>
      <c r="L50" s="20"/>
      <c r="M50" s="33" t="s">
        <v>24</v>
      </c>
      <c r="N50" s="43" t="s">
        <v>26</v>
      </c>
      <c r="O50" s="33">
        <v>100</v>
      </c>
      <c r="P50" s="33">
        <v>100</v>
      </c>
      <c r="Q50" s="33">
        <v>100</v>
      </c>
      <c r="R50" s="33">
        <v>100</v>
      </c>
      <c r="S50" s="33">
        <v>100</v>
      </c>
      <c r="T50" s="33">
        <v>100</v>
      </c>
      <c r="U50" s="33">
        <v>100</v>
      </c>
      <c r="V50" s="33">
        <v>100</v>
      </c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  <c r="IL50" s="8"/>
      <c r="IM50" s="8"/>
      <c r="IN50" s="8"/>
      <c r="IO50" s="8"/>
      <c r="IP50" s="8"/>
      <c r="IQ50" s="8"/>
      <c r="IR50" s="8"/>
      <c r="IS50" s="8"/>
      <c r="IT50" s="8"/>
      <c r="IU50" s="8"/>
      <c r="IV50" s="8"/>
      <c r="IW50" s="8"/>
      <c r="IX50" s="8"/>
      <c r="IY50" s="8"/>
      <c r="IZ50" s="8"/>
      <c r="JA50" s="8"/>
      <c r="JB50" s="8"/>
    </row>
    <row r="51" spans="1:262" s="3" customFormat="1" ht="58.5" customHeight="1">
      <c r="A51" s="39"/>
      <c r="B51" s="42"/>
      <c r="C51" s="9" t="s">
        <v>15</v>
      </c>
      <c r="D51" s="32">
        <f t="shared" ref="D51:D53" si="38">+F51+J51+H51</f>
        <v>265000</v>
      </c>
      <c r="E51" s="32">
        <f t="shared" ref="E51:E53" si="39">+G51+K51+I51</f>
        <v>265000</v>
      </c>
      <c r="F51" s="19">
        <v>190000</v>
      </c>
      <c r="G51" s="19">
        <v>190000</v>
      </c>
      <c r="H51" s="19">
        <v>12000</v>
      </c>
      <c r="I51" s="19">
        <f>+H51</f>
        <v>12000</v>
      </c>
      <c r="J51" s="19">
        <v>63000</v>
      </c>
      <c r="K51" s="19">
        <f>+J51</f>
        <v>63000</v>
      </c>
      <c r="L51" s="20"/>
      <c r="M51" s="33"/>
      <c r="N51" s="43"/>
      <c r="O51" s="33"/>
      <c r="P51" s="33"/>
      <c r="Q51" s="33"/>
      <c r="R51" s="33"/>
      <c r="S51" s="33"/>
      <c r="T51" s="33"/>
      <c r="U51" s="33"/>
      <c r="V51" s="33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  <c r="GV51" s="8"/>
      <c r="GW51" s="8"/>
      <c r="GX51" s="8"/>
      <c r="GY51" s="8"/>
      <c r="GZ51" s="8"/>
      <c r="HA51" s="8"/>
      <c r="HB51" s="8"/>
      <c r="HC51" s="8"/>
      <c r="HD51" s="8"/>
      <c r="HE51" s="8"/>
      <c r="HF51" s="8"/>
      <c r="HG51" s="8"/>
      <c r="HH51" s="8"/>
      <c r="HI51" s="8"/>
      <c r="HJ51" s="8"/>
      <c r="HK51" s="8"/>
      <c r="HL51" s="8"/>
      <c r="HM51" s="8"/>
      <c r="HN51" s="8"/>
      <c r="HO51" s="8"/>
      <c r="HP51" s="8"/>
      <c r="HQ51" s="8"/>
      <c r="HR51" s="8"/>
      <c r="HS51" s="8"/>
      <c r="HT51" s="8"/>
      <c r="HU51" s="8"/>
      <c r="HV51" s="8"/>
      <c r="HW51" s="8"/>
      <c r="HX51" s="8"/>
      <c r="HY51" s="8"/>
      <c r="HZ51" s="8"/>
      <c r="IA51" s="8"/>
      <c r="IB51" s="8"/>
      <c r="IC51" s="8"/>
      <c r="ID51" s="8"/>
      <c r="IE51" s="8"/>
      <c r="IF51" s="8"/>
      <c r="IG51" s="8"/>
      <c r="IH51" s="8"/>
      <c r="II51" s="8"/>
      <c r="IJ51" s="8"/>
      <c r="IK51" s="8"/>
      <c r="IL51" s="8"/>
      <c r="IM51" s="8"/>
      <c r="IN51" s="8"/>
      <c r="IO51" s="8"/>
      <c r="IP51" s="8"/>
      <c r="IQ51" s="8"/>
      <c r="IR51" s="8"/>
      <c r="IS51" s="8"/>
      <c r="IT51" s="8"/>
      <c r="IU51" s="8"/>
      <c r="IV51" s="8"/>
      <c r="IW51" s="8"/>
      <c r="IX51" s="8"/>
      <c r="IY51" s="8"/>
      <c r="IZ51" s="8"/>
      <c r="JA51" s="8"/>
      <c r="JB51" s="8"/>
    </row>
    <row r="52" spans="1:262" s="3" customFormat="1" ht="39" customHeight="1">
      <c r="A52" s="39"/>
      <c r="B52" s="42"/>
      <c r="C52" s="10" t="s">
        <v>16</v>
      </c>
      <c r="D52" s="32">
        <f t="shared" si="38"/>
        <v>0</v>
      </c>
      <c r="E52" s="32">
        <f t="shared" si="39"/>
        <v>0</v>
      </c>
      <c r="F52" s="19"/>
      <c r="G52" s="19"/>
      <c r="H52" s="19"/>
      <c r="I52" s="19"/>
      <c r="J52" s="19"/>
      <c r="K52" s="19"/>
      <c r="L52" s="20"/>
      <c r="M52" s="33"/>
      <c r="N52" s="43"/>
      <c r="O52" s="33"/>
      <c r="P52" s="33"/>
      <c r="Q52" s="33"/>
      <c r="R52" s="33"/>
      <c r="S52" s="33"/>
      <c r="T52" s="33"/>
      <c r="U52" s="33"/>
      <c r="V52" s="33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  <c r="HZ52" s="8"/>
      <c r="IA52" s="8"/>
      <c r="IB52" s="8"/>
      <c r="IC52" s="8"/>
      <c r="ID52" s="8"/>
      <c r="IE52" s="8"/>
      <c r="IF52" s="8"/>
      <c r="IG52" s="8"/>
      <c r="IH52" s="8"/>
      <c r="II52" s="8"/>
      <c r="IJ52" s="8"/>
      <c r="IK52" s="8"/>
      <c r="IL52" s="8"/>
      <c r="IM52" s="8"/>
      <c r="IN52" s="8"/>
      <c r="IO52" s="8"/>
      <c r="IP52" s="8"/>
      <c r="IQ52" s="8"/>
      <c r="IR52" s="8"/>
      <c r="IS52" s="8"/>
      <c r="IT52" s="8"/>
      <c r="IU52" s="8"/>
      <c r="IV52" s="8"/>
      <c r="IW52" s="8"/>
      <c r="IX52" s="8"/>
      <c r="IY52" s="8"/>
      <c r="IZ52" s="8"/>
      <c r="JA52" s="8"/>
      <c r="JB52" s="8"/>
    </row>
    <row r="53" spans="1:262" s="3" customFormat="1" ht="39" customHeight="1">
      <c r="A53" s="39"/>
      <c r="B53" s="42"/>
      <c r="C53" s="9" t="s">
        <v>17</v>
      </c>
      <c r="D53" s="32">
        <f t="shared" si="38"/>
        <v>0</v>
      </c>
      <c r="E53" s="32">
        <f t="shared" si="39"/>
        <v>0</v>
      </c>
      <c r="F53" s="19"/>
      <c r="G53" s="19"/>
      <c r="H53" s="19"/>
      <c r="I53" s="19"/>
      <c r="J53" s="19"/>
      <c r="K53" s="19"/>
      <c r="L53" s="20"/>
      <c r="M53" s="33"/>
      <c r="N53" s="43"/>
      <c r="O53" s="33"/>
      <c r="P53" s="33"/>
      <c r="Q53" s="33"/>
      <c r="R53" s="33"/>
      <c r="S53" s="33"/>
      <c r="T53" s="33"/>
      <c r="U53" s="33"/>
      <c r="V53" s="33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  <c r="IJ53" s="8"/>
      <c r="IK53" s="8"/>
      <c r="IL53" s="8"/>
      <c r="IM53" s="8"/>
      <c r="IN53" s="8"/>
      <c r="IO53" s="8"/>
      <c r="IP53" s="8"/>
      <c r="IQ53" s="8"/>
      <c r="IR53" s="8"/>
      <c r="IS53" s="8"/>
      <c r="IT53" s="8"/>
      <c r="IU53" s="8"/>
      <c r="IV53" s="8"/>
      <c r="IW53" s="8"/>
      <c r="IX53" s="8"/>
      <c r="IY53" s="8"/>
      <c r="IZ53" s="8"/>
      <c r="JA53" s="8"/>
      <c r="JB53" s="8"/>
    </row>
    <row r="54" spans="1:262" s="3" customFormat="1" ht="18.75">
      <c r="A54" s="39" t="s">
        <v>43</v>
      </c>
      <c r="B54" s="42" t="s">
        <v>44</v>
      </c>
      <c r="C54" s="4" t="s">
        <v>13</v>
      </c>
      <c r="D54" s="32">
        <f>+F54+J54+H54</f>
        <v>122755</v>
      </c>
      <c r="E54" s="32">
        <f>+G54+K54+I54</f>
        <v>122755</v>
      </c>
      <c r="F54" s="19">
        <f t="shared" ref="F54:K54" si="40">+F55</f>
        <v>18527</v>
      </c>
      <c r="G54" s="19">
        <f>+G55</f>
        <v>18527</v>
      </c>
      <c r="H54" s="19">
        <f t="shared" ref="H54:I54" si="41">+H55</f>
        <v>25294</v>
      </c>
      <c r="I54" s="19">
        <f t="shared" si="41"/>
        <v>25294</v>
      </c>
      <c r="J54" s="19">
        <f t="shared" si="40"/>
        <v>78934</v>
      </c>
      <c r="K54" s="19">
        <f t="shared" si="40"/>
        <v>78934</v>
      </c>
      <c r="L54" s="20"/>
      <c r="M54" s="33" t="s">
        <v>25</v>
      </c>
      <c r="N54" s="43" t="s">
        <v>26</v>
      </c>
      <c r="O54" s="33">
        <v>103</v>
      </c>
      <c r="P54" s="33">
        <v>140.6</v>
      </c>
      <c r="Q54" s="33">
        <v>103</v>
      </c>
      <c r="R54" s="33">
        <v>119</v>
      </c>
      <c r="S54" s="33">
        <v>103</v>
      </c>
      <c r="T54" s="33">
        <v>162.19999999999999</v>
      </c>
      <c r="U54" s="33">
        <v>103.5</v>
      </c>
      <c r="V54" s="33">
        <v>101.3</v>
      </c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  <c r="IG54" s="8"/>
      <c r="IH54" s="8"/>
      <c r="II54" s="8"/>
      <c r="IJ54" s="8"/>
      <c r="IK54" s="8"/>
      <c r="IL54" s="8"/>
      <c r="IM54" s="8"/>
      <c r="IN54" s="8"/>
      <c r="IO54" s="8"/>
      <c r="IP54" s="8"/>
      <c r="IQ54" s="8"/>
      <c r="IR54" s="8"/>
      <c r="IS54" s="8"/>
      <c r="IT54" s="8"/>
      <c r="IU54" s="8"/>
      <c r="IV54" s="8"/>
      <c r="IW54" s="8"/>
      <c r="IX54" s="8"/>
      <c r="IY54" s="8"/>
      <c r="IZ54" s="8"/>
      <c r="JA54" s="8"/>
      <c r="JB54" s="8"/>
    </row>
    <row r="55" spans="1:262" s="3" customFormat="1" ht="57.75" customHeight="1">
      <c r="A55" s="39"/>
      <c r="B55" s="42"/>
      <c r="C55" s="10" t="s">
        <v>15</v>
      </c>
      <c r="D55" s="32">
        <f t="shared" ref="D55:D57" si="42">+F55+J55+H55</f>
        <v>122755</v>
      </c>
      <c r="E55" s="32">
        <f t="shared" ref="E55:E57" si="43">+G55+K55+I55</f>
        <v>122755</v>
      </c>
      <c r="F55" s="19">
        <v>18527</v>
      </c>
      <c r="G55" s="19">
        <v>18527</v>
      </c>
      <c r="H55" s="19">
        <v>25294</v>
      </c>
      <c r="I55" s="19">
        <f>+H55</f>
        <v>25294</v>
      </c>
      <c r="J55" s="19">
        <v>78934</v>
      </c>
      <c r="K55" s="19">
        <f>+J55</f>
        <v>78934</v>
      </c>
      <c r="L55" s="20"/>
      <c r="M55" s="33"/>
      <c r="N55" s="43"/>
      <c r="O55" s="33"/>
      <c r="P55" s="33"/>
      <c r="Q55" s="33"/>
      <c r="R55" s="33"/>
      <c r="S55" s="33"/>
      <c r="T55" s="33"/>
      <c r="U55" s="33"/>
      <c r="V55" s="33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  <c r="IS55" s="8"/>
      <c r="IT55" s="8"/>
      <c r="IU55" s="8"/>
      <c r="IV55" s="8"/>
      <c r="IW55" s="8"/>
      <c r="IX55" s="8"/>
      <c r="IY55" s="8"/>
      <c r="IZ55" s="8"/>
      <c r="JA55" s="8"/>
      <c r="JB55" s="8"/>
    </row>
    <row r="56" spans="1:262" s="3" customFormat="1" ht="42.75" customHeight="1">
      <c r="A56" s="39"/>
      <c r="B56" s="42"/>
      <c r="C56" s="9" t="s">
        <v>16</v>
      </c>
      <c r="D56" s="32">
        <f t="shared" si="42"/>
        <v>0</v>
      </c>
      <c r="E56" s="32">
        <f t="shared" si="43"/>
        <v>0</v>
      </c>
      <c r="F56" s="19"/>
      <c r="G56" s="19"/>
      <c r="H56" s="19"/>
      <c r="I56" s="19"/>
      <c r="J56" s="19"/>
      <c r="K56" s="19"/>
      <c r="L56" s="20"/>
      <c r="M56" s="33"/>
      <c r="N56" s="43"/>
      <c r="O56" s="33"/>
      <c r="P56" s="33"/>
      <c r="Q56" s="33"/>
      <c r="R56" s="33"/>
      <c r="S56" s="33"/>
      <c r="T56" s="33"/>
      <c r="U56" s="33"/>
      <c r="V56" s="33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P56" s="8"/>
      <c r="IQ56" s="8"/>
      <c r="IR56" s="8"/>
      <c r="IS56" s="8"/>
      <c r="IT56" s="8"/>
      <c r="IU56" s="8"/>
      <c r="IV56" s="8"/>
      <c r="IW56" s="8"/>
      <c r="IX56" s="8"/>
      <c r="IY56" s="8"/>
      <c r="IZ56" s="8"/>
      <c r="JA56" s="8"/>
      <c r="JB56" s="8"/>
    </row>
    <row r="57" spans="1:262" s="3" customFormat="1" ht="36.75" customHeight="1">
      <c r="A57" s="39"/>
      <c r="B57" s="42"/>
      <c r="C57" s="9" t="s">
        <v>17</v>
      </c>
      <c r="D57" s="32">
        <f t="shared" si="42"/>
        <v>0</v>
      </c>
      <c r="E57" s="32">
        <f t="shared" si="43"/>
        <v>0</v>
      </c>
      <c r="F57" s="19"/>
      <c r="G57" s="19"/>
      <c r="H57" s="19"/>
      <c r="I57" s="19"/>
      <c r="J57" s="19"/>
      <c r="K57" s="19"/>
      <c r="L57" s="20"/>
      <c r="M57" s="33"/>
      <c r="N57" s="43"/>
      <c r="O57" s="33"/>
      <c r="P57" s="33"/>
      <c r="Q57" s="33"/>
      <c r="R57" s="33"/>
      <c r="S57" s="33"/>
      <c r="T57" s="33"/>
      <c r="U57" s="33"/>
      <c r="V57" s="33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  <c r="IS57" s="8"/>
      <c r="IT57" s="8"/>
      <c r="IU57" s="8"/>
      <c r="IV57" s="8"/>
      <c r="IW57" s="8"/>
      <c r="IX57" s="8"/>
      <c r="IY57" s="8"/>
      <c r="IZ57" s="8"/>
      <c r="JA57" s="8"/>
      <c r="JB57" s="8"/>
    </row>
    <row r="58" spans="1:262" s="3" customFormat="1" ht="37.5" customHeight="1">
      <c r="A58" s="39" t="s">
        <v>50</v>
      </c>
      <c r="B58" s="42" t="s">
        <v>56</v>
      </c>
      <c r="C58" s="16" t="s">
        <v>13</v>
      </c>
      <c r="D58" s="32">
        <f>+F58+J58+H58</f>
        <v>16000</v>
      </c>
      <c r="E58" s="32">
        <f>+G58+K58+I58</f>
        <v>16000</v>
      </c>
      <c r="F58" s="19">
        <f t="shared" ref="F58:K58" si="44">+F59</f>
        <v>16000</v>
      </c>
      <c r="G58" s="19">
        <f>+G59</f>
        <v>16000</v>
      </c>
      <c r="H58" s="19">
        <f t="shared" ref="H58:I58" si="45">+H59</f>
        <v>0</v>
      </c>
      <c r="I58" s="19">
        <f t="shared" si="45"/>
        <v>0</v>
      </c>
      <c r="J58" s="19">
        <f t="shared" si="44"/>
        <v>0</v>
      </c>
      <c r="K58" s="19">
        <f t="shared" si="44"/>
        <v>0</v>
      </c>
      <c r="L58" s="20"/>
      <c r="M58" s="33" t="s">
        <v>51</v>
      </c>
      <c r="N58" s="43" t="s">
        <v>26</v>
      </c>
      <c r="O58" s="33">
        <v>101</v>
      </c>
      <c r="P58" s="33">
        <v>111.7</v>
      </c>
      <c r="Q58" s="33">
        <v>101</v>
      </c>
      <c r="R58" s="33">
        <v>111.7</v>
      </c>
      <c r="S58" s="33">
        <v>0</v>
      </c>
      <c r="T58" s="33">
        <v>0</v>
      </c>
      <c r="U58" s="33">
        <v>0</v>
      </c>
      <c r="V58" s="33">
        <v>0</v>
      </c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8"/>
      <c r="IM58" s="8"/>
      <c r="IN58" s="8"/>
      <c r="IO58" s="8"/>
      <c r="IP58" s="8"/>
      <c r="IQ58" s="8"/>
      <c r="IR58" s="8"/>
      <c r="IS58" s="8"/>
      <c r="IT58" s="8"/>
      <c r="IU58" s="8"/>
      <c r="IV58" s="8"/>
      <c r="IW58" s="8"/>
      <c r="IX58" s="8"/>
      <c r="IY58" s="8"/>
      <c r="IZ58" s="8"/>
      <c r="JA58" s="8"/>
      <c r="JB58" s="8"/>
    </row>
    <row r="59" spans="1:262" s="3" customFormat="1" ht="37.5" customHeight="1">
      <c r="A59" s="39"/>
      <c r="B59" s="42"/>
      <c r="C59" s="10" t="s">
        <v>15</v>
      </c>
      <c r="D59" s="32">
        <f t="shared" ref="D59:D61" si="46">+F59+J59+H59</f>
        <v>16000</v>
      </c>
      <c r="E59" s="32">
        <f t="shared" ref="E59:E61" si="47">+G59+K59+I59</f>
        <v>16000</v>
      </c>
      <c r="F59" s="19">
        <v>16000</v>
      </c>
      <c r="G59" s="19">
        <v>16000</v>
      </c>
      <c r="H59" s="19"/>
      <c r="I59" s="19"/>
      <c r="J59" s="19"/>
      <c r="K59" s="19"/>
      <c r="L59" s="20"/>
      <c r="M59" s="33"/>
      <c r="N59" s="43"/>
      <c r="O59" s="33"/>
      <c r="P59" s="33"/>
      <c r="Q59" s="33"/>
      <c r="R59" s="33"/>
      <c r="S59" s="33"/>
      <c r="T59" s="33"/>
      <c r="U59" s="33"/>
      <c r="V59" s="33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  <c r="IL59" s="8"/>
      <c r="IM59" s="8"/>
      <c r="IN59" s="8"/>
      <c r="IO59" s="8"/>
      <c r="IP59" s="8"/>
      <c r="IQ59" s="8"/>
      <c r="IR59" s="8"/>
      <c r="IS59" s="8"/>
      <c r="IT59" s="8"/>
      <c r="IU59" s="8"/>
      <c r="IV59" s="8"/>
      <c r="IW59" s="8"/>
      <c r="IX59" s="8"/>
      <c r="IY59" s="8"/>
      <c r="IZ59" s="8"/>
      <c r="JA59" s="8"/>
      <c r="JB59" s="8"/>
    </row>
    <row r="60" spans="1:262" s="3" customFormat="1" ht="37.5" customHeight="1">
      <c r="A60" s="39"/>
      <c r="B60" s="42"/>
      <c r="C60" s="15" t="s">
        <v>16</v>
      </c>
      <c r="D60" s="32">
        <f t="shared" si="46"/>
        <v>0</v>
      </c>
      <c r="E60" s="32">
        <f t="shared" si="47"/>
        <v>0</v>
      </c>
      <c r="F60" s="19"/>
      <c r="G60" s="19"/>
      <c r="H60" s="19"/>
      <c r="I60" s="19"/>
      <c r="J60" s="19"/>
      <c r="K60" s="19"/>
      <c r="L60" s="20"/>
      <c r="M60" s="33"/>
      <c r="N60" s="43"/>
      <c r="O60" s="33"/>
      <c r="P60" s="33"/>
      <c r="Q60" s="33"/>
      <c r="R60" s="33"/>
      <c r="S60" s="33"/>
      <c r="T60" s="33"/>
      <c r="U60" s="33"/>
      <c r="V60" s="33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IA60" s="8"/>
      <c r="IB60" s="8"/>
      <c r="IC60" s="8"/>
      <c r="ID60" s="8"/>
      <c r="IE60" s="8"/>
      <c r="IF60" s="8"/>
      <c r="IG60" s="8"/>
      <c r="IH60" s="8"/>
      <c r="II60" s="8"/>
      <c r="IJ60" s="8"/>
      <c r="IK60" s="8"/>
      <c r="IL60" s="8"/>
      <c r="IM60" s="8"/>
      <c r="IN60" s="8"/>
      <c r="IO60" s="8"/>
      <c r="IP60" s="8"/>
      <c r="IQ60" s="8"/>
      <c r="IR60" s="8"/>
      <c r="IS60" s="8"/>
      <c r="IT60" s="8"/>
      <c r="IU60" s="8"/>
      <c r="IV60" s="8"/>
      <c r="IW60" s="8"/>
      <c r="IX60" s="8"/>
      <c r="IY60" s="8"/>
      <c r="IZ60" s="8"/>
      <c r="JA60" s="8"/>
      <c r="JB60" s="8"/>
    </row>
    <row r="61" spans="1:262" s="3" customFormat="1" ht="55.5" customHeight="1">
      <c r="A61" s="39"/>
      <c r="B61" s="42"/>
      <c r="C61" s="15" t="s">
        <v>17</v>
      </c>
      <c r="D61" s="32">
        <f t="shared" si="46"/>
        <v>0</v>
      </c>
      <c r="E61" s="32">
        <f t="shared" si="47"/>
        <v>0</v>
      </c>
      <c r="F61" s="19"/>
      <c r="G61" s="19"/>
      <c r="H61" s="19"/>
      <c r="I61" s="19"/>
      <c r="J61" s="19"/>
      <c r="K61" s="19"/>
      <c r="L61" s="20"/>
      <c r="M61" s="33"/>
      <c r="N61" s="43"/>
      <c r="O61" s="33"/>
      <c r="P61" s="33"/>
      <c r="Q61" s="33"/>
      <c r="R61" s="33"/>
      <c r="S61" s="33"/>
      <c r="T61" s="33"/>
      <c r="U61" s="33"/>
      <c r="V61" s="33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  <c r="GV61" s="8"/>
      <c r="GW61" s="8"/>
      <c r="GX61" s="8"/>
      <c r="GY61" s="8"/>
      <c r="GZ61" s="8"/>
      <c r="HA61" s="8"/>
      <c r="HB61" s="8"/>
      <c r="HC61" s="8"/>
      <c r="HD61" s="8"/>
      <c r="HE61" s="8"/>
      <c r="HF61" s="8"/>
      <c r="HG61" s="8"/>
      <c r="HH61" s="8"/>
      <c r="HI61" s="8"/>
      <c r="HJ61" s="8"/>
      <c r="HK61" s="8"/>
      <c r="HL61" s="8"/>
      <c r="HM61" s="8"/>
      <c r="HN61" s="8"/>
      <c r="HO61" s="8"/>
      <c r="HP61" s="8"/>
      <c r="HQ61" s="8"/>
      <c r="HR61" s="8"/>
      <c r="HS61" s="8"/>
      <c r="HT61" s="8"/>
      <c r="HU61" s="8"/>
      <c r="HV61" s="8"/>
      <c r="HW61" s="8"/>
      <c r="HX61" s="8"/>
      <c r="HY61" s="8"/>
      <c r="HZ61" s="8"/>
      <c r="IA61" s="8"/>
      <c r="IB61" s="8"/>
      <c r="IC61" s="8"/>
      <c r="ID61" s="8"/>
      <c r="IE61" s="8"/>
      <c r="IF61" s="8"/>
      <c r="IG61" s="8"/>
      <c r="IH61" s="8"/>
      <c r="II61" s="8"/>
      <c r="IJ61" s="8"/>
      <c r="IK61" s="8"/>
      <c r="IL61" s="8"/>
      <c r="IM61" s="8"/>
      <c r="IN61" s="8"/>
      <c r="IO61" s="8"/>
      <c r="IP61" s="8"/>
      <c r="IQ61" s="8"/>
      <c r="IR61" s="8"/>
      <c r="IS61" s="8"/>
      <c r="IT61" s="8"/>
      <c r="IU61" s="8"/>
      <c r="IV61" s="8"/>
      <c r="IW61" s="8"/>
      <c r="IX61" s="8"/>
      <c r="IY61" s="8"/>
      <c r="IZ61" s="8"/>
      <c r="JA61" s="8"/>
      <c r="JB61" s="8"/>
    </row>
    <row r="62" spans="1:262" s="3" customFormat="1" ht="18.75">
      <c r="A62" s="50"/>
      <c r="B62" s="50" t="s">
        <v>45</v>
      </c>
      <c r="C62" s="23" t="s">
        <v>13</v>
      </c>
      <c r="D62" s="32">
        <f>+F62+J62+H62</f>
        <v>21985882.029999997</v>
      </c>
      <c r="E62" s="32">
        <f>+G62+K62+I62</f>
        <v>21904813.029999997</v>
      </c>
      <c r="F62" s="19">
        <f t="shared" ref="F62" si="48">+F63+F64</f>
        <v>8286821.3099999996</v>
      </c>
      <c r="G62" s="19">
        <f>+G63+G64</f>
        <v>8205752.3099999996</v>
      </c>
      <c r="H62" s="19">
        <f t="shared" ref="H62:I62" si="49">+H63+H64</f>
        <v>6350227.7399999993</v>
      </c>
      <c r="I62" s="19">
        <f t="shared" si="49"/>
        <v>6350227.7399999993</v>
      </c>
      <c r="J62" s="19">
        <f t="shared" ref="J62:K62" si="50">+J63+J64</f>
        <v>7348832.9800000004</v>
      </c>
      <c r="K62" s="19">
        <f t="shared" si="50"/>
        <v>7348832.9800000004</v>
      </c>
      <c r="L62" s="20"/>
      <c r="M62" s="34" t="s">
        <v>14</v>
      </c>
      <c r="N62" s="34" t="s">
        <v>14</v>
      </c>
      <c r="O62" s="34" t="s">
        <v>14</v>
      </c>
      <c r="P62" s="34" t="s">
        <v>14</v>
      </c>
      <c r="Q62" s="34" t="s">
        <v>14</v>
      </c>
      <c r="R62" s="34" t="s">
        <v>14</v>
      </c>
      <c r="S62" s="34" t="s">
        <v>14</v>
      </c>
      <c r="T62" s="34" t="s">
        <v>14</v>
      </c>
      <c r="U62" s="34" t="s">
        <v>14</v>
      </c>
      <c r="V62" s="34" t="s">
        <v>14</v>
      </c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  <c r="GV62" s="8"/>
      <c r="GW62" s="8"/>
      <c r="GX62" s="8"/>
      <c r="GY62" s="8"/>
      <c r="GZ62" s="8"/>
      <c r="HA62" s="8"/>
      <c r="HB62" s="8"/>
      <c r="HC62" s="8"/>
      <c r="HD62" s="8"/>
      <c r="HE62" s="8"/>
      <c r="HF62" s="8"/>
      <c r="HG62" s="8"/>
      <c r="HH62" s="8"/>
      <c r="HI62" s="8"/>
      <c r="HJ62" s="8"/>
      <c r="HK62" s="8"/>
      <c r="HL62" s="8"/>
      <c r="HM62" s="8"/>
      <c r="HN62" s="8"/>
      <c r="HO62" s="8"/>
      <c r="HP62" s="8"/>
      <c r="HQ62" s="8"/>
      <c r="HR62" s="8"/>
      <c r="HS62" s="8"/>
      <c r="HT62" s="8"/>
      <c r="HU62" s="8"/>
      <c r="HV62" s="8"/>
      <c r="HW62" s="8"/>
      <c r="HX62" s="8"/>
      <c r="HY62" s="8"/>
      <c r="HZ62" s="8"/>
      <c r="IA62" s="8"/>
      <c r="IB62" s="8"/>
      <c r="IC62" s="8"/>
      <c r="ID62" s="8"/>
      <c r="IE62" s="8"/>
      <c r="IF62" s="8"/>
      <c r="IG62" s="8"/>
      <c r="IH62" s="8"/>
      <c r="II62" s="8"/>
      <c r="IJ62" s="8"/>
      <c r="IK62" s="8"/>
      <c r="IL62" s="8"/>
      <c r="IM62" s="8"/>
      <c r="IN62" s="8"/>
      <c r="IO62" s="8"/>
      <c r="IP62" s="8"/>
      <c r="IQ62" s="8"/>
      <c r="IR62" s="8"/>
      <c r="IS62" s="8"/>
      <c r="IT62" s="8"/>
      <c r="IU62" s="8"/>
      <c r="IV62" s="8"/>
      <c r="IW62" s="8"/>
      <c r="IX62" s="8"/>
      <c r="IY62" s="8"/>
      <c r="IZ62" s="8"/>
      <c r="JA62" s="8"/>
      <c r="JB62" s="8"/>
    </row>
    <row r="63" spans="1:262" s="3" customFormat="1" ht="56.25">
      <c r="A63" s="50"/>
      <c r="B63" s="50"/>
      <c r="C63" s="24" t="s">
        <v>15</v>
      </c>
      <c r="D63" s="32">
        <f t="shared" ref="D63:D65" si="51">+F63+J63+H63</f>
        <v>21788940.149999999</v>
      </c>
      <c r="E63" s="32">
        <f t="shared" ref="E63:E65" si="52">+G63+K63+I63</f>
        <v>21707871.149999999</v>
      </c>
      <c r="F63" s="19">
        <f>+F19</f>
        <v>8270821.3099999996</v>
      </c>
      <c r="G63" s="19">
        <f>+G19</f>
        <v>8189752.3099999996</v>
      </c>
      <c r="H63" s="19">
        <f t="shared" ref="H63:I63" si="53">+H19</f>
        <v>6254935.0999999996</v>
      </c>
      <c r="I63" s="19">
        <f t="shared" si="53"/>
        <v>6254935.0999999996</v>
      </c>
      <c r="J63" s="19">
        <f t="shared" ref="J63:K63" si="54">+J19</f>
        <v>7263183.7400000002</v>
      </c>
      <c r="K63" s="19">
        <f t="shared" si="54"/>
        <v>7263183.7400000002</v>
      </c>
      <c r="L63" s="20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  <c r="GV63" s="8"/>
      <c r="GW63" s="8"/>
      <c r="GX63" s="8"/>
      <c r="GY63" s="8"/>
      <c r="GZ63" s="8"/>
      <c r="HA63" s="8"/>
      <c r="HB63" s="8"/>
      <c r="HC63" s="8"/>
      <c r="HD63" s="8"/>
      <c r="HE63" s="8"/>
      <c r="HF63" s="8"/>
      <c r="HG63" s="8"/>
      <c r="HH63" s="8"/>
      <c r="HI63" s="8"/>
      <c r="HJ63" s="8"/>
      <c r="HK63" s="8"/>
      <c r="HL63" s="8"/>
      <c r="HM63" s="8"/>
      <c r="HN63" s="8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  <c r="HZ63" s="8"/>
      <c r="IA63" s="8"/>
      <c r="IB63" s="8"/>
      <c r="IC63" s="8"/>
      <c r="ID63" s="8"/>
      <c r="IE63" s="8"/>
      <c r="IF63" s="8"/>
      <c r="IG63" s="8"/>
      <c r="IH63" s="8"/>
      <c r="II63" s="8"/>
      <c r="IJ63" s="8"/>
      <c r="IK63" s="8"/>
      <c r="IL63" s="8"/>
      <c r="IM63" s="8"/>
      <c r="IN63" s="8"/>
      <c r="IO63" s="8"/>
      <c r="IP63" s="8"/>
      <c r="IQ63" s="8"/>
      <c r="IR63" s="8"/>
      <c r="IS63" s="8"/>
      <c r="IT63" s="8"/>
      <c r="IU63" s="8"/>
      <c r="IV63" s="8"/>
      <c r="IW63" s="8"/>
      <c r="IX63" s="8"/>
      <c r="IY63" s="8"/>
      <c r="IZ63" s="8"/>
      <c r="JA63" s="8"/>
      <c r="JB63" s="8"/>
    </row>
    <row r="64" spans="1:262" s="3" customFormat="1" ht="37.5">
      <c r="A64" s="50"/>
      <c r="B64" s="50"/>
      <c r="C64" s="24" t="s">
        <v>16</v>
      </c>
      <c r="D64" s="32">
        <f t="shared" si="51"/>
        <v>196941.88</v>
      </c>
      <c r="E64" s="32">
        <f t="shared" si="52"/>
        <v>196941.88</v>
      </c>
      <c r="F64" s="19">
        <f>+F20</f>
        <v>16000</v>
      </c>
      <c r="G64" s="19">
        <f>+G20</f>
        <v>16000</v>
      </c>
      <c r="H64" s="19">
        <f t="shared" ref="H64:I64" si="55">+H20</f>
        <v>95292.64</v>
      </c>
      <c r="I64" s="19">
        <f t="shared" si="55"/>
        <v>95292.64</v>
      </c>
      <c r="J64" s="19">
        <f t="shared" ref="J64:K64" si="56">+J20</f>
        <v>85649.24</v>
      </c>
      <c r="K64" s="19">
        <f t="shared" si="56"/>
        <v>85649.24</v>
      </c>
      <c r="L64" s="20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A64" s="8"/>
      <c r="IB64" s="8"/>
      <c r="IC64" s="8"/>
      <c r="ID64" s="8"/>
      <c r="IE64" s="8"/>
      <c r="IF64" s="8"/>
      <c r="IG64" s="8"/>
      <c r="IH64" s="8"/>
      <c r="II64" s="8"/>
      <c r="IJ64" s="8"/>
      <c r="IK64" s="8"/>
      <c r="IL64" s="8"/>
      <c r="IM64" s="8"/>
      <c r="IN64" s="8"/>
      <c r="IO64" s="8"/>
      <c r="IP64" s="8"/>
      <c r="IQ64" s="8"/>
      <c r="IR64" s="8"/>
      <c r="IS64" s="8"/>
      <c r="IT64" s="8"/>
      <c r="IU64" s="8"/>
      <c r="IV64" s="8"/>
      <c r="IW64" s="8"/>
      <c r="IX64" s="8"/>
      <c r="IY64" s="8"/>
      <c r="IZ64" s="8"/>
      <c r="JA64" s="8"/>
      <c r="JB64" s="8"/>
    </row>
    <row r="65" spans="1:262" s="3" customFormat="1" ht="37.5">
      <c r="A65" s="50"/>
      <c r="B65" s="50"/>
      <c r="C65" s="24" t="s">
        <v>17</v>
      </c>
      <c r="D65" s="32">
        <f t="shared" si="51"/>
        <v>0</v>
      </c>
      <c r="E65" s="32">
        <f t="shared" si="52"/>
        <v>0</v>
      </c>
      <c r="F65" s="20"/>
      <c r="G65" s="20"/>
      <c r="H65" s="20"/>
      <c r="I65" s="20"/>
      <c r="J65" s="20"/>
      <c r="K65" s="20"/>
      <c r="L65" s="20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  <c r="GV65" s="8"/>
      <c r="GW65" s="8"/>
      <c r="GX65" s="8"/>
      <c r="GY65" s="8"/>
      <c r="GZ65" s="8"/>
      <c r="HA65" s="8"/>
      <c r="HB65" s="8"/>
      <c r="HC65" s="8"/>
      <c r="HD65" s="8"/>
      <c r="HE65" s="8"/>
      <c r="HF65" s="8"/>
      <c r="HG65" s="8"/>
      <c r="HH65" s="8"/>
      <c r="HI65" s="8"/>
      <c r="HJ65" s="8"/>
      <c r="HK65" s="8"/>
      <c r="HL65" s="8"/>
      <c r="HM65" s="8"/>
      <c r="HN65" s="8"/>
      <c r="HO65" s="8"/>
      <c r="HP65" s="8"/>
      <c r="HQ65" s="8"/>
      <c r="HR65" s="8"/>
      <c r="HS65" s="8"/>
      <c r="HT65" s="8"/>
      <c r="HU65" s="8"/>
      <c r="HV65" s="8"/>
      <c r="HW65" s="8"/>
      <c r="HX65" s="8"/>
      <c r="HY65" s="8"/>
      <c r="HZ65" s="8"/>
      <c r="IA65" s="8"/>
      <c r="IB65" s="8"/>
      <c r="IC65" s="8"/>
      <c r="ID65" s="8"/>
      <c r="IE65" s="8"/>
      <c r="IF65" s="8"/>
      <c r="IG65" s="8"/>
      <c r="IH65" s="8"/>
      <c r="II65" s="8"/>
      <c r="IJ65" s="8"/>
      <c r="IK65" s="8"/>
      <c r="IL65" s="8"/>
      <c r="IM65" s="8"/>
      <c r="IN65" s="8"/>
      <c r="IO65" s="8"/>
      <c r="IP65" s="8"/>
      <c r="IQ65" s="8"/>
      <c r="IR65" s="8"/>
      <c r="IS65" s="8"/>
      <c r="IT65" s="8"/>
      <c r="IU65" s="8"/>
      <c r="IV65" s="8"/>
      <c r="IW65" s="8"/>
      <c r="IX65" s="8"/>
      <c r="IY65" s="8"/>
      <c r="IZ65" s="8"/>
      <c r="JA65" s="8"/>
      <c r="JB65" s="8"/>
    </row>
    <row r="66" spans="1:262" ht="18.75">
      <c r="A66" s="1"/>
    </row>
    <row r="67" spans="1:262" ht="18.75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30"/>
      <c r="T67" s="30"/>
    </row>
    <row r="68" spans="1:262" ht="18.75">
      <c r="A68" s="49" t="s">
        <v>30</v>
      </c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30"/>
      <c r="T68" s="30"/>
    </row>
    <row r="69" spans="1:262" ht="18.75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28"/>
      <c r="T69" s="28"/>
    </row>
  </sheetData>
  <mergeCells count="173">
    <mergeCell ref="H15:I15"/>
    <mergeCell ref="A30:A33"/>
    <mergeCell ref="B30:B33"/>
    <mergeCell ref="N30:N33"/>
    <mergeCell ref="O30:O33"/>
    <mergeCell ref="P30:P33"/>
    <mergeCell ref="Q30:Q33"/>
    <mergeCell ref="R30:R33"/>
    <mergeCell ref="U30:U33"/>
    <mergeCell ref="J15:K15"/>
    <mergeCell ref="U15:V15"/>
    <mergeCell ref="C13:C16"/>
    <mergeCell ref="D14:E15"/>
    <mergeCell ref="B12:B16"/>
    <mergeCell ref="F15:G15"/>
    <mergeCell ref="N13:N16"/>
    <mergeCell ref="A26:A29"/>
    <mergeCell ref="B26:B29"/>
    <mergeCell ref="B22:B25"/>
    <mergeCell ref="A22:A25"/>
    <mergeCell ref="A18:A21"/>
    <mergeCell ref="B18:B21"/>
    <mergeCell ref="M18:M21"/>
    <mergeCell ref="N18:N21"/>
    <mergeCell ref="Q15:R15"/>
    <mergeCell ref="M13:M16"/>
    <mergeCell ref="V30:V33"/>
    <mergeCell ref="M30:M33"/>
    <mergeCell ref="U54:U57"/>
    <mergeCell ref="V54:V57"/>
    <mergeCell ref="U58:U61"/>
    <mergeCell ref="V58:V61"/>
    <mergeCell ref="U62:U65"/>
    <mergeCell ref="V62:V65"/>
    <mergeCell ref="U26:U29"/>
    <mergeCell ref="V26:V29"/>
    <mergeCell ref="U34:U37"/>
    <mergeCell ref="V34:V37"/>
    <mergeCell ref="U38:U41"/>
    <mergeCell ref="V38:V41"/>
    <mergeCell ref="U42:U45"/>
    <mergeCell ref="V42:V45"/>
    <mergeCell ref="U46:U49"/>
    <mergeCell ref="V46:V49"/>
    <mergeCell ref="Q26:Q29"/>
    <mergeCell ref="Q58:Q61"/>
    <mergeCell ref="R58:R61"/>
    <mergeCell ref="M42:M45"/>
    <mergeCell ref="U50:U53"/>
    <mergeCell ref="V50:V53"/>
    <mergeCell ref="O46:O49"/>
    <mergeCell ref="P50:P53"/>
    <mergeCell ref="O22:O25"/>
    <mergeCell ref="M26:M29"/>
    <mergeCell ref="N34:N37"/>
    <mergeCell ref="N42:N45"/>
    <mergeCell ref="P26:P29"/>
    <mergeCell ref="O26:O29"/>
    <mergeCell ref="N26:N29"/>
    <mergeCell ref="O34:O37"/>
    <mergeCell ref="M34:M37"/>
    <mergeCell ref="P22:P25"/>
    <mergeCell ref="N22:N25"/>
    <mergeCell ref="O50:O53"/>
    <mergeCell ref="R34:R37"/>
    <mergeCell ref="Q38:Q41"/>
    <mergeCell ref="Q34:Q37"/>
    <mergeCell ref="R42:R45"/>
    <mergeCell ref="R38:R41"/>
    <mergeCell ref="N38:N41"/>
    <mergeCell ref="R46:R49"/>
    <mergeCell ref="S34:S37"/>
    <mergeCell ref="A69:R69"/>
    <mergeCell ref="A68:R68"/>
    <mergeCell ref="B62:B65"/>
    <mergeCell ref="N62:N65"/>
    <mergeCell ref="M62:M65"/>
    <mergeCell ref="O62:O65"/>
    <mergeCell ref="Q62:Q65"/>
    <mergeCell ref="P62:P65"/>
    <mergeCell ref="R62:R65"/>
    <mergeCell ref="A62:A65"/>
    <mergeCell ref="A67:R67"/>
    <mergeCell ref="A2:R2"/>
    <mergeCell ref="B42:B45"/>
    <mergeCell ref="A34:A37"/>
    <mergeCell ref="M38:M41"/>
    <mergeCell ref="P34:P37"/>
    <mergeCell ref="R22:R25"/>
    <mergeCell ref="D13:L13"/>
    <mergeCell ref="A10:R10"/>
    <mergeCell ref="Q22:Q25"/>
    <mergeCell ref="A3:R3"/>
    <mergeCell ref="A4:R4"/>
    <mergeCell ref="A5:R5"/>
    <mergeCell ref="A7:R7"/>
    <mergeCell ref="A12:A16"/>
    <mergeCell ref="F14:L14"/>
    <mergeCell ref="O14:P15"/>
    <mergeCell ref="C12:L12"/>
    <mergeCell ref="A8:R8"/>
    <mergeCell ref="O13:V13"/>
    <mergeCell ref="Q14:V14"/>
    <mergeCell ref="M12:V12"/>
    <mergeCell ref="U22:U25"/>
    <mergeCell ref="V22:V25"/>
    <mergeCell ref="V18:V21"/>
    <mergeCell ref="A58:A61"/>
    <mergeCell ref="B58:B61"/>
    <mergeCell ref="M58:M61"/>
    <mergeCell ref="N58:N61"/>
    <mergeCell ref="O58:O61"/>
    <mergeCell ref="P58:P61"/>
    <mergeCell ref="N54:N57"/>
    <mergeCell ref="B38:B41"/>
    <mergeCell ref="B50:B53"/>
    <mergeCell ref="R54:R57"/>
    <mergeCell ref="Q50:Q53"/>
    <mergeCell ref="R50:R53"/>
    <mergeCell ref="Q54:Q57"/>
    <mergeCell ref="P46:P49"/>
    <mergeCell ref="O38:O41"/>
    <mergeCell ref="O42:O45"/>
    <mergeCell ref="P38:P41"/>
    <mergeCell ref="P42:P45"/>
    <mergeCell ref="O18:O21"/>
    <mergeCell ref="P18:P21"/>
    <mergeCell ref="Q18:Q21"/>
    <mergeCell ref="R18:R21"/>
    <mergeCell ref="U18:U21"/>
    <mergeCell ref="A54:A57"/>
    <mergeCell ref="A46:A49"/>
    <mergeCell ref="M46:M49"/>
    <mergeCell ref="B46:B49"/>
    <mergeCell ref="M50:M53"/>
    <mergeCell ref="N46:N49"/>
    <mergeCell ref="N50:N53"/>
    <mergeCell ref="M22:M25"/>
    <mergeCell ref="A50:A53"/>
    <mergeCell ref="A42:A45"/>
    <mergeCell ref="M54:M57"/>
    <mergeCell ref="A38:A41"/>
    <mergeCell ref="B54:B57"/>
    <mergeCell ref="B34:B37"/>
    <mergeCell ref="R26:R29"/>
    <mergeCell ref="Q46:Q49"/>
    <mergeCell ref="Q42:Q45"/>
    <mergeCell ref="P54:P57"/>
    <mergeCell ref="O54:O57"/>
    <mergeCell ref="S15:T15"/>
    <mergeCell ref="S18:S21"/>
    <mergeCell ref="T18:T21"/>
    <mergeCell ref="S22:S25"/>
    <mergeCell ref="T22:T25"/>
    <mergeCell ref="S26:S29"/>
    <mergeCell ref="T26:T29"/>
    <mergeCell ref="S30:S33"/>
    <mergeCell ref="T30:T33"/>
    <mergeCell ref="S54:S57"/>
    <mergeCell ref="T54:T57"/>
    <mergeCell ref="S58:S61"/>
    <mergeCell ref="T58:T61"/>
    <mergeCell ref="S62:S65"/>
    <mergeCell ref="T62:T65"/>
    <mergeCell ref="T34:T37"/>
    <mergeCell ref="S38:S41"/>
    <mergeCell ref="T38:T41"/>
    <mergeCell ref="S42:S45"/>
    <mergeCell ref="T42:T45"/>
    <mergeCell ref="S46:S49"/>
    <mergeCell ref="T46:T49"/>
    <mergeCell ref="S50:S53"/>
    <mergeCell ref="T50:T53"/>
  </mergeCells>
  <phoneticPr fontId="3" type="noConversion"/>
  <hyperlinks>
    <hyperlink ref="C12" location="Par1490" display="Par1490"/>
    <hyperlink ref="M12" location="Par1490" display="Par1490"/>
    <hyperlink ref="D13" location="Par1499" display="Par1499"/>
    <hyperlink ref="L16" location="Par1504" display="Par1504"/>
  </hyperlinks>
  <pageMargins left="0.31496062992125984" right="0.31496062992125984" top="0.94488188976377963" bottom="0.35433070866141736" header="0.31496062992125984" footer="0.31496062992125984"/>
  <pageSetup paperSize="9" scale="28" orientation="portrait" r:id="rId1"/>
  <rowBreaks count="2" manualBreakCount="2">
    <brk id="33" max="16383" man="1"/>
    <brk id="53" max="16383" man="1"/>
  </rowBreaks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Геннадьевна Быструшкина</dc:creator>
  <cp:lastModifiedBy>buh_03</cp:lastModifiedBy>
  <cp:lastPrinted>2024-04-15T04:50:05Z</cp:lastPrinted>
  <dcterms:created xsi:type="dcterms:W3CDTF">2014-10-02T05:02:26Z</dcterms:created>
  <dcterms:modified xsi:type="dcterms:W3CDTF">2024-04-19T06:55:24Z</dcterms:modified>
</cp:coreProperties>
</file>