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0" windowHeight="7760"/>
  </bookViews>
  <sheets>
    <sheet name="2022" sheetId="1" r:id="rId1"/>
  </sheets>
  <definedNames>
    <definedName name="_xlnm.Print_Titles" localSheetId="0">'2022'!$17:$17</definedName>
  </definedNames>
  <calcPr calcId="125725"/>
</workbook>
</file>

<file path=xl/calcChain.xml><?xml version="1.0" encoding="utf-8"?>
<calcChain xmlns="http://schemas.openxmlformats.org/spreadsheetml/2006/main">
  <c r="G30" i="1"/>
  <c r="E30" s="1"/>
  <c r="H30"/>
  <c r="I30"/>
  <c r="F30"/>
  <c r="G26"/>
  <c r="H26"/>
  <c r="I26"/>
  <c r="F26"/>
  <c r="G22"/>
  <c r="H22"/>
  <c r="I22"/>
  <c r="F22"/>
  <c r="E18"/>
  <c r="F18"/>
  <c r="G18"/>
  <c r="H18"/>
  <c r="I18"/>
  <c r="D18"/>
  <c r="N30"/>
  <c r="M30"/>
  <c r="I24"/>
  <c r="E24" s="1"/>
  <c r="H24"/>
  <c r="D24" s="1"/>
  <c r="D21"/>
  <c r="E21"/>
  <c r="D25"/>
  <c r="E25"/>
  <c r="D28"/>
  <c r="E28"/>
  <c r="D29"/>
  <c r="E29"/>
  <c r="D31"/>
  <c r="E31"/>
  <c r="D32"/>
  <c r="E32"/>
  <c r="D33"/>
  <c r="E33"/>
  <c r="D37"/>
  <c r="E37"/>
  <c r="D40"/>
  <c r="E40"/>
  <c r="D41"/>
  <c r="E41"/>
  <c r="D43"/>
  <c r="D44"/>
  <c r="E44"/>
  <c r="D45"/>
  <c r="E45"/>
  <c r="D47"/>
  <c r="E47"/>
  <c r="D48"/>
  <c r="E48"/>
  <c r="D49"/>
  <c r="E49"/>
  <c r="D51"/>
  <c r="E51"/>
  <c r="D52"/>
  <c r="E52"/>
  <c r="D53"/>
  <c r="E53"/>
  <c r="D55"/>
  <c r="E55"/>
  <c r="D56"/>
  <c r="E56"/>
  <c r="D57"/>
  <c r="E57"/>
  <c r="D59"/>
  <c r="E59"/>
  <c r="D60"/>
  <c r="E60"/>
  <c r="D61"/>
  <c r="E61"/>
  <c r="D65"/>
  <c r="E65"/>
  <c r="H58"/>
  <c r="I58"/>
  <c r="E58" s="1"/>
  <c r="H54"/>
  <c r="I55"/>
  <c r="I54" s="1"/>
  <c r="H50"/>
  <c r="I50"/>
  <c r="I51"/>
  <c r="H46"/>
  <c r="I46"/>
  <c r="H38"/>
  <c r="I38"/>
  <c r="H42"/>
  <c r="I43"/>
  <c r="E43" s="1"/>
  <c r="I39"/>
  <c r="H35"/>
  <c r="H36"/>
  <c r="I36"/>
  <c r="H23"/>
  <c r="I23"/>
  <c r="G36"/>
  <c r="G20" s="1"/>
  <c r="F36"/>
  <c r="F20" s="1"/>
  <c r="G58"/>
  <c r="F58"/>
  <c r="F54"/>
  <c r="D54" s="1"/>
  <c r="G54"/>
  <c r="E54" s="1"/>
  <c r="F50"/>
  <c r="D50" s="1"/>
  <c r="G50"/>
  <c r="E50" s="1"/>
  <c r="F46"/>
  <c r="D46" s="1"/>
  <c r="G46"/>
  <c r="E46" s="1"/>
  <c r="F42"/>
  <c r="D42" s="1"/>
  <c r="G42"/>
  <c r="G39"/>
  <c r="G38" s="1"/>
  <c r="E38" s="1"/>
  <c r="F39"/>
  <c r="F38" s="1"/>
  <c r="D38" s="1"/>
  <c r="F27"/>
  <c r="F23" s="1"/>
  <c r="D23" s="1"/>
  <c r="G27"/>
  <c r="G23" s="1"/>
  <c r="E23" s="1"/>
  <c r="D22" l="1"/>
  <c r="E42"/>
  <c r="D27"/>
  <c r="E27"/>
  <c r="I42"/>
  <c r="D39"/>
  <c r="E39"/>
  <c r="D58"/>
  <c r="I20"/>
  <c r="H20"/>
  <c r="D36"/>
  <c r="E36"/>
  <c r="D30"/>
  <c r="H34"/>
  <c r="I35"/>
  <c r="I19" s="1"/>
  <c r="I63" s="1"/>
  <c r="H19"/>
  <c r="H63" s="1"/>
  <c r="F35"/>
  <c r="D35" s="1"/>
  <c r="G35"/>
  <c r="E35" s="1"/>
  <c r="G64"/>
  <c r="F64"/>
  <c r="D26" l="1"/>
  <c r="E22"/>
  <c r="E26"/>
  <c r="E20"/>
  <c r="I64"/>
  <c r="D20"/>
  <c r="H64"/>
  <c r="I34"/>
  <c r="E34" s="1"/>
  <c r="G34"/>
  <c r="G19"/>
  <c r="E19" s="1"/>
  <c r="F34"/>
  <c r="D34" s="1"/>
  <c r="F19"/>
  <c r="F63" l="1"/>
  <c r="D63" s="1"/>
  <c r="D19"/>
  <c r="E64"/>
  <c r="I62"/>
  <c r="D64"/>
  <c r="H62"/>
  <c r="G63"/>
  <c r="E62" l="1"/>
  <c r="D62"/>
  <c r="G62"/>
  <c r="E63"/>
  <c r="F62"/>
</calcChain>
</file>

<file path=xl/sharedStrings.xml><?xml version="1.0" encoding="utf-8"?>
<sst xmlns="http://schemas.openxmlformats.org/spreadsheetml/2006/main" count="156" uniqueCount="60">
  <si>
    <t xml:space="preserve">                                  ОТЧЕТ</t>
  </si>
  <si>
    <t xml:space="preserve">              о реализации ведомственной целевой программы</t>
  </si>
  <si>
    <t>N п/п</t>
  </si>
  <si>
    <t>Наименование цели, задачи, мероприятия ведомственной целевой программы (далее - ВЦП)</t>
  </si>
  <si>
    <t>Финансовое обеспечение мероприятия ВЦП &lt;*&gt;</t>
  </si>
  <si>
    <t>Целевой индикатор реализации мероприятия (группы мероприятий) ВЦП &lt;*&gt;</t>
  </si>
  <si>
    <t>Источник</t>
  </si>
  <si>
    <t>Объем (рублей) &lt;**&gt;</t>
  </si>
  <si>
    <t>Значение</t>
  </si>
  <si>
    <t>Всего</t>
  </si>
  <si>
    <t>в том числе по годам реализации ВЦП</t>
  </si>
  <si>
    <t>план</t>
  </si>
  <si>
    <t>факт</t>
  </si>
  <si>
    <t>Всего, из них расходы за счет: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</si>
  <si>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</si>
  <si>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</si>
  <si>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</si>
  <si>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3. Переходящего остатка бюджетных средств</t>
  </si>
  <si>
    <t>Едини-ца измере-ния</t>
  </si>
  <si>
    <t>неиспол-ненные обязатель-ства отчетного года &lt;***&gt;</t>
  </si>
  <si>
    <t>1.1</t>
  </si>
  <si>
    <t>1.1.1</t>
  </si>
  <si>
    <t>(в рамках подпрограммы "Формирование и эффективное управление собственностью в Москаленском муниципальном районе Омской области"</t>
  </si>
  <si>
    <t>Состояние государственной регистрации права муниципальной собственности на объекты недвижимости</t>
  </si>
  <si>
    <t xml:space="preserve">Состояние регистрации прав муниципальной собственности на земельные участки </t>
  </si>
  <si>
    <t>Темп роста доходов от использования собственности Москаленского муниципального района</t>
  </si>
  <si>
    <t>процент</t>
  </si>
  <si>
    <t>1.2</t>
  </si>
  <si>
    <t>Степень соблюдения квалификационных требований при приеме на муниципальную службу в Отдел</t>
  </si>
  <si>
    <t>Наименование</t>
  </si>
  <si>
    <t xml:space="preserve">муниципальной программы Москаленского муниципального района Омской области "Повышение качества управления муниципальной собственностью и развитие малого и среднего предпринимательства в Москаленском муниципальном районе Омской области" </t>
  </si>
  <si>
    <t xml:space="preserve">"Повышение качества организации деятельности Отдел по экономической политике и управлению имуществом администрации Москаленского муниципального района Омской области" </t>
  </si>
  <si>
    <t>Начальник управления    _______________     /В.М.Сироткин/</t>
  </si>
  <si>
    <t>1.2.2.</t>
  </si>
  <si>
    <t>Мероприятие 2 Оценка недвижимости, признание прав и регулирование отношений по государственной и муниципальной собственности</t>
  </si>
  <si>
    <t>2021 год</t>
  </si>
  <si>
    <t>Управления экономического развития и имущественных отношений администрации Москаленского муниципального района Омской области</t>
  </si>
  <si>
    <t>1.2.4.</t>
  </si>
  <si>
    <t>Мероприятие 4 Оформление документации по формированию границ земеьных участков</t>
  </si>
  <si>
    <t>1.2.3.</t>
  </si>
  <si>
    <t>Мероприятие 3 Оформление технической документации на объекты недвижимого имущества</t>
  </si>
  <si>
    <t>1.2.1.</t>
  </si>
  <si>
    <t>Мероприятие 1 Приобретение, содержание и обслуживание казеного имущества муниципального образования</t>
  </si>
  <si>
    <t>Мероприятие 1 Руководство и управление в сфере установленных функций органов местного самоуправления</t>
  </si>
  <si>
    <t>Задача 2 Формирование и развитие собственности Москаленского муниципального района Омской области</t>
  </si>
  <si>
    <t>1.2.5.</t>
  </si>
  <si>
    <t>Мероприятие 5 Реализация прочих мероприятий в сфере управления муниципальной собственностью</t>
  </si>
  <si>
    <t>Итого</t>
  </si>
  <si>
    <t>Цель 1 Организация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соб-ственности Москаленского муниципального района Омской области</t>
  </si>
  <si>
    <t>Задача 1 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района.</t>
  </si>
  <si>
    <t>Состояние проведения землеустроительных работ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</si>
  <si>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</si>
  <si>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1.2.6.</t>
  </si>
  <si>
    <t>Темп роста налоговых поступлений</t>
  </si>
  <si>
    <t>2022 год</t>
  </si>
  <si>
    <t>1.1.2</t>
  </si>
  <si>
    <t>Мероприятие 2 Поощрение муниципальной управленческой команды Омской области</t>
  </si>
  <si>
    <t>за 2021-2022</t>
  </si>
  <si>
    <t>Освоение финансирования на поощрение муниципальной управленческой команды</t>
  </si>
  <si>
    <t xml:space="preserve">Мероприятие 6 Поощрение органов местного самоуправления муниципальных районов (городского округа) Омской области за деятельность по развитию налогового потенциала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</si>
</sst>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X69"/>
  <sheetViews>
    <sheetView tabSelected="1" topLeftCell="A4" workbookViewId="0">
      <selection activeCell="B18" sqref="B18:B21"/>
    </sheetView>
  </sheetViews>
  <sheetFormatPr defaultRowHeight="14.5"/>
  <cols>
    <col min="1" max="1" width="8.26953125" customWidth="1"/>
    <col min="2" max="2" width="33.7265625" style="2" customWidth="1"/>
    <col min="3" max="3" width="44.81640625" customWidth="1"/>
    <col min="4" max="4" width="16" customWidth="1"/>
    <col min="5" max="6" width="16.1796875" customWidth="1"/>
    <col min="7" max="9" width="16.54296875" customWidth="1"/>
    <col min="10" max="10" width="11.54296875" customWidth="1"/>
    <col min="11" max="11" width="28" customWidth="1"/>
    <col min="12" max="12" width="10.81640625" customWidth="1"/>
    <col min="13" max="13" width="8.1796875" customWidth="1"/>
    <col min="14" max="14" width="8.7265625" customWidth="1"/>
    <col min="15" max="15" width="8.81640625" customWidth="1"/>
    <col min="16" max="16" width="8.453125" customWidth="1"/>
    <col min="17" max="17" width="7.81640625" customWidth="1"/>
    <col min="18" max="18" width="7.54296875" customWidth="1"/>
  </cols>
  <sheetData>
    <row r="1" spans="1:258" ht="12.75" customHeight="1">
      <c r="A1" s="1"/>
    </row>
    <row r="2" spans="1:258" ht="18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258" ht="18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258" ht="18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58" ht="20.25" customHeight="1">
      <c r="A5" s="28" t="s">
        <v>31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258" ht="9.75" customHeight="1">
      <c r="A6" s="1"/>
    </row>
    <row r="7" spans="1:258" ht="18">
      <c r="A7" s="26" t="s">
        <v>22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258" ht="34.9" customHeight="1">
      <c r="A8" s="28" t="s">
        <v>30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258" ht="10.5" customHeight="1">
      <c r="A9" s="1"/>
    </row>
    <row r="10" spans="1:258" ht="18">
      <c r="A10" s="26" t="s">
        <v>57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258" ht="15.75" customHeight="1">
      <c r="A11" s="1"/>
    </row>
    <row r="12" spans="1:258" s="3" customFormat="1" ht="45" customHeight="1">
      <c r="A12" s="21" t="s">
        <v>2</v>
      </c>
      <c r="B12" s="22" t="s">
        <v>3</v>
      </c>
      <c r="C12" s="29" t="s">
        <v>4</v>
      </c>
      <c r="D12" s="29"/>
      <c r="E12" s="29"/>
      <c r="F12" s="29"/>
      <c r="G12" s="29"/>
      <c r="H12" s="29"/>
      <c r="I12" s="29"/>
      <c r="J12" s="29"/>
      <c r="K12" s="30" t="s">
        <v>5</v>
      </c>
      <c r="L12" s="30"/>
      <c r="M12" s="30"/>
      <c r="N12" s="30"/>
      <c r="O12" s="30"/>
      <c r="P12" s="30"/>
      <c r="Q12" s="30"/>
      <c r="R12" s="30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</row>
    <row r="13" spans="1:258" s="3" customFormat="1" ht="22.5" customHeight="1">
      <c r="A13" s="21"/>
      <c r="B13" s="22"/>
      <c r="C13" s="21" t="s">
        <v>6</v>
      </c>
      <c r="D13" s="27" t="s">
        <v>7</v>
      </c>
      <c r="E13" s="27"/>
      <c r="F13" s="27"/>
      <c r="G13" s="27"/>
      <c r="H13" s="27"/>
      <c r="I13" s="27"/>
      <c r="J13" s="27"/>
      <c r="K13" s="17" t="s">
        <v>29</v>
      </c>
      <c r="L13" s="17" t="s">
        <v>18</v>
      </c>
      <c r="M13" s="17" t="s">
        <v>8</v>
      </c>
      <c r="N13" s="17"/>
      <c r="O13" s="17"/>
      <c r="P13" s="17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</row>
    <row r="14" spans="1:258" s="3" customFormat="1" ht="38" customHeight="1">
      <c r="A14" s="21"/>
      <c r="B14" s="22"/>
      <c r="C14" s="21"/>
      <c r="D14" s="16" t="s">
        <v>9</v>
      </c>
      <c r="E14" s="16"/>
      <c r="F14" s="16" t="s">
        <v>10</v>
      </c>
      <c r="G14" s="16"/>
      <c r="H14" s="16"/>
      <c r="I14" s="16"/>
      <c r="J14" s="16"/>
      <c r="K14" s="17"/>
      <c r="L14" s="17"/>
      <c r="M14" s="17" t="s">
        <v>9</v>
      </c>
      <c r="N14" s="17"/>
      <c r="O14" s="17" t="s">
        <v>10</v>
      </c>
      <c r="P14" s="17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</row>
    <row r="15" spans="1:258" s="3" customFormat="1" ht="18.649999999999999" customHeight="1">
      <c r="A15" s="21"/>
      <c r="B15" s="22"/>
      <c r="C15" s="21"/>
      <c r="D15" s="16"/>
      <c r="E15" s="16"/>
      <c r="F15" s="23" t="s">
        <v>35</v>
      </c>
      <c r="G15" s="24"/>
      <c r="H15" s="23" t="s">
        <v>54</v>
      </c>
      <c r="I15" s="24"/>
      <c r="J15" s="11"/>
      <c r="K15" s="17"/>
      <c r="L15" s="17"/>
      <c r="M15" s="17"/>
      <c r="N15" s="17"/>
      <c r="O15" s="17" t="s">
        <v>35</v>
      </c>
      <c r="P15" s="17"/>
      <c r="Q15" s="17" t="s">
        <v>54</v>
      </c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</row>
    <row r="16" spans="1:258" s="3" customFormat="1" ht="111" customHeight="1">
      <c r="A16" s="21"/>
      <c r="B16" s="22"/>
      <c r="C16" s="21"/>
      <c r="D16" s="8" t="s">
        <v>11</v>
      </c>
      <c r="E16" s="8" t="s">
        <v>12</v>
      </c>
      <c r="F16" s="8" t="s">
        <v>11</v>
      </c>
      <c r="G16" s="8" t="s">
        <v>12</v>
      </c>
      <c r="H16" s="11" t="s">
        <v>11</v>
      </c>
      <c r="I16" s="11" t="s">
        <v>12</v>
      </c>
      <c r="J16" s="9" t="s">
        <v>19</v>
      </c>
      <c r="K16" s="17"/>
      <c r="L16" s="17"/>
      <c r="M16" s="12" t="s">
        <v>11</v>
      </c>
      <c r="N16" s="12" t="s">
        <v>12</v>
      </c>
      <c r="O16" s="12" t="s">
        <v>11</v>
      </c>
      <c r="P16" s="12" t="s">
        <v>12</v>
      </c>
      <c r="Q16" s="12" t="s">
        <v>11</v>
      </c>
      <c r="R16" s="12" t="s">
        <v>12</v>
      </c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</row>
    <row r="17" spans="1:258" s="3" customFormat="1" ht="23.25" customHeight="1">
      <c r="A17" s="4">
        <v>1</v>
      </c>
      <c r="B17" s="5">
        <v>2</v>
      </c>
      <c r="C17" s="4">
        <v>3</v>
      </c>
      <c r="D17" s="8">
        <v>4</v>
      </c>
      <c r="E17" s="8">
        <v>5</v>
      </c>
      <c r="F17" s="8">
        <v>6</v>
      </c>
      <c r="G17" s="8">
        <v>7</v>
      </c>
      <c r="H17" s="11">
        <v>8</v>
      </c>
      <c r="I17" s="11">
        <v>9</v>
      </c>
      <c r="J17" s="10">
        <v>10</v>
      </c>
      <c r="K17" s="4">
        <v>11</v>
      </c>
      <c r="L17" s="4">
        <v>12</v>
      </c>
      <c r="M17" s="4">
        <v>13</v>
      </c>
      <c r="N17" s="4">
        <v>14</v>
      </c>
      <c r="O17" s="7">
        <v>15</v>
      </c>
      <c r="P17" s="7">
        <v>16</v>
      </c>
      <c r="Q17" s="12">
        <v>17</v>
      </c>
      <c r="R17" s="12">
        <v>18</v>
      </c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</row>
    <row r="18" spans="1:258" s="3" customFormat="1" ht="27" customHeight="1">
      <c r="A18" s="32">
        <v>1</v>
      </c>
      <c r="B18" s="32" t="s">
        <v>48</v>
      </c>
      <c r="C18" s="15" t="s">
        <v>13</v>
      </c>
      <c r="D18" s="13">
        <f>+D19+D20</f>
        <v>14637049.050000001</v>
      </c>
      <c r="E18" s="13">
        <f t="shared" ref="E18:I18" si="0">+E19+E20</f>
        <v>14555980.050000001</v>
      </c>
      <c r="F18" s="13">
        <f t="shared" si="0"/>
        <v>8286821.3099999996</v>
      </c>
      <c r="G18" s="13">
        <f t="shared" si="0"/>
        <v>8205752.3099999996</v>
      </c>
      <c r="H18" s="13">
        <f t="shared" si="0"/>
        <v>6350227.7399999993</v>
      </c>
      <c r="I18" s="13">
        <f t="shared" si="0"/>
        <v>6350227.7399999993</v>
      </c>
      <c r="J18" s="13"/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</row>
    <row r="19" spans="1:258" s="3" customFormat="1" ht="57" customHeight="1">
      <c r="A19" s="33"/>
      <c r="B19" s="33"/>
      <c r="C19" s="34" t="s">
        <v>15</v>
      </c>
      <c r="D19" s="13">
        <f>+F19+H19</f>
        <v>14525756.41</v>
      </c>
      <c r="E19" s="13">
        <f>+G19+I19</f>
        <v>14444687.41</v>
      </c>
      <c r="F19" s="13">
        <f>+F23+F35</f>
        <v>8270821.3099999996</v>
      </c>
      <c r="G19" s="13">
        <f>+G23+G35</f>
        <v>8189752.3099999996</v>
      </c>
      <c r="H19" s="13">
        <f t="shared" ref="H19:I19" si="1">+H23+H35</f>
        <v>6254935.0999999996</v>
      </c>
      <c r="I19" s="13">
        <f t="shared" si="1"/>
        <v>6254935.0999999996</v>
      </c>
      <c r="J19" s="13"/>
      <c r="K19" s="20"/>
      <c r="L19" s="20"/>
      <c r="M19" s="20"/>
      <c r="N19" s="20"/>
      <c r="O19" s="20"/>
      <c r="P19" s="20"/>
      <c r="Q19" s="20"/>
      <c r="R19" s="20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</row>
    <row r="20" spans="1:258" s="3" customFormat="1" ht="53" customHeight="1">
      <c r="A20" s="33"/>
      <c r="B20" s="33"/>
      <c r="C20" s="35" t="s">
        <v>16</v>
      </c>
      <c r="D20" s="13">
        <f t="shared" ref="D20:D65" si="2">+F20+H20</f>
        <v>111292.64</v>
      </c>
      <c r="E20" s="13">
        <f t="shared" ref="E20:E65" si="3">+G20+I20</f>
        <v>111292.64</v>
      </c>
      <c r="F20" s="13">
        <f>+F24+F36</f>
        <v>16000</v>
      </c>
      <c r="G20" s="13">
        <f>+G24+G36</f>
        <v>16000</v>
      </c>
      <c r="H20" s="13">
        <f t="shared" ref="H20:I20" si="4">+H24+H36</f>
        <v>95292.64</v>
      </c>
      <c r="I20" s="13">
        <f t="shared" si="4"/>
        <v>95292.64</v>
      </c>
      <c r="J20" s="13"/>
      <c r="K20" s="20"/>
      <c r="L20" s="20"/>
      <c r="M20" s="20"/>
      <c r="N20" s="20"/>
      <c r="O20" s="20"/>
      <c r="P20" s="20"/>
      <c r="Q20" s="20"/>
      <c r="R20" s="20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</row>
    <row r="21" spans="1:258" s="3" customFormat="1" ht="64.5" customHeight="1">
      <c r="A21" s="36"/>
      <c r="B21" s="36"/>
      <c r="C21" s="34" t="s">
        <v>17</v>
      </c>
      <c r="D21" s="13">
        <f t="shared" si="2"/>
        <v>0</v>
      </c>
      <c r="E21" s="13">
        <f t="shared" si="3"/>
        <v>0</v>
      </c>
      <c r="F21" s="13"/>
      <c r="G21" s="13"/>
      <c r="H21" s="13"/>
      <c r="I21" s="13"/>
      <c r="J21" s="14"/>
      <c r="K21" s="31"/>
      <c r="L21" s="31"/>
      <c r="M21" s="31"/>
      <c r="N21" s="31"/>
      <c r="O21" s="31"/>
      <c r="P21" s="31"/>
      <c r="Q21" s="31"/>
      <c r="R21" s="31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</row>
    <row r="22" spans="1:258" s="3" customFormat="1" ht="18">
      <c r="A22" s="37" t="s">
        <v>20</v>
      </c>
      <c r="B22" s="38" t="s">
        <v>49</v>
      </c>
      <c r="C22" s="15" t="s">
        <v>13</v>
      </c>
      <c r="D22" s="13">
        <f>+F22+H22</f>
        <v>8568504.2300000004</v>
      </c>
      <c r="E22" s="13">
        <f t="shared" si="3"/>
        <v>8568504.2300000004</v>
      </c>
      <c r="F22" s="13">
        <f>+F23+F24+F25</f>
        <v>4063432.21</v>
      </c>
      <c r="G22" s="13">
        <f t="shared" ref="G22:I22" si="5">+G23+G24+G25</f>
        <v>4063432.21</v>
      </c>
      <c r="H22" s="13">
        <f t="shared" si="5"/>
        <v>4505072.0199999996</v>
      </c>
      <c r="I22" s="13">
        <f t="shared" si="5"/>
        <v>4505072.0199999996</v>
      </c>
      <c r="J22" s="13"/>
      <c r="K22" s="16" t="s">
        <v>14</v>
      </c>
      <c r="L22" s="16" t="s">
        <v>14</v>
      </c>
      <c r="M22" s="16" t="s">
        <v>14</v>
      </c>
      <c r="N22" s="16" t="s">
        <v>14</v>
      </c>
      <c r="O22" s="16" t="s">
        <v>14</v>
      </c>
      <c r="P22" s="16" t="s">
        <v>14</v>
      </c>
      <c r="Q22" s="16" t="s">
        <v>14</v>
      </c>
      <c r="R22" s="16" t="s">
        <v>14</v>
      </c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</row>
    <row r="23" spans="1:258" s="3" customFormat="1" ht="57.75" customHeight="1">
      <c r="A23" s="37"/>
      <c r="B23" s="38"/>
      <c r="C23" s="35" t="s">
        <v>15</v>
      </c>
      <c r="D23" s="13">
        <f t="shared" si="2"/>
        <v>8473211.5899999999</v>
      </c>
      <c r="E23" s="13">
        <f t="shared" si="3"/>
        <v>8473211.5899999999</v>
      </c>
      <c r="F23" s="13">
        <f>+F27</f>
        <v>4063432.21</v>
      </c>
      <c r="G23" s="13">
        <f>+G27</f>
        <v>4063432.21</v>
      </c>
      <c r="H23" s="13">
        <f t="shared" ref="H23:I23" si="6">+H27</f>
        <v>4409779.38</v>
      </c>
      <c r="I23" s="13">
        <f t="shared" si="6"/>
        <v>4409779.38</v>
      </c>
      <c r="J23" s="13"/>
      <c r="K23" s="16"/>
      <c r="L23" s="16"/>
      <c r="M23" s="16"/>
      <c r="N23" s="16"/>
      <c r="O23" s="16"/>
      <c r="P23" s="16"/>
      <c r="Q23" s="16"/>
      <c r="R23" s="1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</row>
    <row r="24" spans="1:258" s="3" customFormat="1" ht="37.5" customHeight="1">
      <c r="A24" s="37"/>
      <c r="B24" s="38"/>
      <c r="C24" s="15" t="s">
        <v>16</v>
      </c>
      <c r="D24" s="13">
        <f t="shared" si="2"/>
        <v>95292.64</v>
      </c>
      <c r="E24" s="13">
        <f t="shared" si="3"/>
        <v>95292.64</v>
      </c>
      <c r="F24" s="13"/>
      <c r="G24" s="13"/>
      <c r="H24" s="13">
        <f>+H28+H32</f>
        <v>95292.64</v>
      </c>
      <c r="I24" s="13">
        <f>+I28+I32</f>
        <v>95292.64</v>
      </c>
      <c r="J24" s="14"/>
      <c r="K24" s="16"/>
      <c r="L24" s="16"/>
      <c r="M24" s="16"/>
      <c r="N24" s="16"/>
      <c r="O24" s="16"/>
      <c r="P24" s="16"/>
      <c r="Q24" s="16"/>
      <c r="R24" s="1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</row>
    <row r="25" spans="1:258" s="3" customFormat="1" ht="38.25" customHeight="1">
      <c r="A25" s="37"/>
      <c r="B25" s="38"/>
      <c r="C25" s="34" t="s">
        <v>17</v>
      </c>
      <c r="D25" s="13">
        <f t="shared" si="2"/>
        <v>0</v>
      </c>
      <c r="E25" s="13">
        <f t="shared" si="3"/>
        <v>0</v>
      </c>
      <c r="F25" s="13"/>
      <c r="G25" s="13"/>
      <c r="H25" s="13"/>
      <c r="I25" s="13"/>
      <c r="J25" s="14"/>
      <c r="K25" s="16"/>
      <c r="L25" s="16"/>
      <c r="M25" s="16"/>
      <c r="N25" s="16"/>
      <c r="O25" s="16"/>
      <c r="P25" s="16"/>
      <c r="Q25" s="16"/>
      <c r="R25" s="1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</row>
    <row r="26" spans="1:258" s="3" customFormat="1" ht="18">
      <c r="A26" s="37" t="s">
        <v>21</v>
      </c>
      <c r="B26" s="38" t="s">
        <v>43</v>
      </c>
      <c r="C26" s="39" t="s">
        <v>13</v>
      </c>
      <c r="D26" s="13">
        <f t="shared" si="2"/>
        <v>8473211.5899999999</v>
      </c>
      <c r="E26" s="13">
        <f t="shared" si="3"/>
        <v>8473211.5899999999</v>
      </c>
      <c r="F26" s="13">
        <f>+F27+F28+F29</f>
        <v>4063432.21</v>
      </c>
      <c r="G26" s="13">
        <f t="shared" ref="G26:I26" si="7">+G27+G28+G29</f>
        <v>4063432.21</v>
      </c>
      <c r="H26" s="13">
        <f t="shared" si="7"/>
        <v>4409779.38</v>
      </c>
      <c r="I26" s="13">
        <f t="shared" si="7"/>
        <v>4409779.38</v>
      </c>
      <c r="J26" s="13"/>
      <c r="K26" s="16" t="s">
        <v>28</v>
      </c>
      <c r="L26" s="18" t="s">
        <v>26</v>
      </c>
      <c r="M26" s="16">
        <v>100</v>
      </c>
      <c r="N26" s="16">
        <v>100</v>
      </c>
      <c r="O26" s="16">
        <v>100</v>
      </c>
      <c r="P26" s="16">
        <v>100</v>
      </c>
      <c r="Q26" s="16">
        <v>100</v>
      </c>
      <c r="R26" s="16">
        <v>100</v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</row>
    <row r="27" spans="1:258" s="3" customFormat="1" ht="54">
      <c r="A27" s="37"/>
      <c r="B27" s="38"/>
      <c r="C27" s="34" t="s">
        <v>15</v>
      </c>
      <c r="D27" s="13">
        <f t="shared" si="2"/>
        <v>8473211.5899999999</v>
      </c>
      <c r="E27" s="13">
        <f t="shared" si="3"/>
        <v>8473211.5899999999</v>
      </c>
      <c r="F27" s="13">
        <f t="shared" ref="F27:G27" si="8">270.81+4063161.4</f>
        <v>4063432.21</v>
      </c>
      <c r="G27" s="13">
        <f t="shared" si="8"/>
        <v>4063432.21</v>
      </c>
      <c r="H27" s="13">
        <v>4409779.38</v>
      </c>
      <c r="I27" s="13">
        <v>4409779.38</v>
      </c>
      <c r="J27" s="14"/>
      <c r="K27" s="16"/>
      <c r="L27" s="18"/>
      <c r="M27" s="16"/>
      <c r="N27" s="16"/>
      <c r="O27" s="16"/>
      <c r="P27" s="16"/>
      <c r="Q27" s="16"/>
      <c r="R27" s="1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</row>
    <row r="28" spans="1:258" s="3" customFormat="1" ht="36">
      <c r="A28" s="37"/>
      <c r="B28" s="38"/>
      <c r="C28" s="34" t="s">
        <v>16</v>
      </c>
      <c r="D28" s="13">
        <f t="shared" si="2"/>
        <v>0</v>
      </c>
      <c r="E28" s="13">
        <f t="shared" si="3"/>
        <v>0</v>
      </c>
      <c r="F28" s="13"/>
      <c r="G28" s="13"/>
      <c r="H28" s="13"/>
      <c r="I28" s="13"/>
      <c r="J28" s="14"/>
      <c r="K28" s="16"/>
      <c r="L28" s="18"/>
      <c r="M28" s="16"/>
      <c r="N28" s="16"/>
      <c r="O28" s="16"/>
      <c r="P28" s="16"/>
      <c r="Q28" s="16"/>
      <c r="R28" s="1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</row>
    <row r="29" spans="1:258" s="3" customFormat="1" ht="36">
      <c r="A29" s="37"/>
      <c r="B29" s="38"/>
      <c r="C29" s="34" t="s">
        <v>17</v>
      </c>
      <c r="D29" s="13">
        <f t="shared" si="2"/>
        <v>0</v>
      </c>
      <c r="E29" s="13">
        <f t="shared" si="3"/>
        <v>0</v>
      </c>
      <c r="F29" s="13"/>
      <c r="G29" s="13"/>
      <c r="H29" s="13"/>
      <c r="I29" s="13"/>
      <c r="J29" s="14"/>
      <c r="K29" s="16"/>
      <c r="L29" s="18"/>
      <c r="M29" s="16"/>
      <c r="N29" s="16"/>
      <c r="O29" s="16"/>
      <c r="P29" s="16"/>
      <c r="Q29" s="16"/>
      <c r="R29" s="1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</row>
    <row r="30" spans="1:258" s="3" customFormat="1" ht="18">
      <c r="A30" s="37" t="s">
        <v>55</v>
      </c>
      <c r="B30" s="38" t="s">
        <v>56</v>
      </c>
      <c r="C30" s="39" t="s">
        <v>13</v>
      </c>
      <c r="D30" s="13">
        <f t="shared" si="2"/>
        <v>95292.64</v>
      </c>
      <c r="E30" s="13">
        <f t="shared" si="3"/>
        <v>95292.64</v>
      </c>
      <c r="F30" s="13">
        <f>+F31+F32+F33</f>
        <v>0</v>
      </c>
      <c r="G30" s="13">
        <f t="shared" ref="G30:I30" si="9">+G31+G32+G33</f>
        <v>0</v>
      </c>
      <c r="H30" s="13">
        <f t="shared" si="9"/>
        <v>95292.64</v>
      </c>
      <c r="I30" s="13">
        <f t="shared" si="9"/>
        <v>95292.64</v>
      </c>
      <c r="J30" s="13"/>
      <c r="K30" s="19" t="s">
        <v>58</v>
      </c>
      <c r="L30" s="18" t="s">
        <v>26</v>
      </c>
      <c r="M30" s="16">
        <f>+O30+Q30</f>
        <v>100</v>
      </c>
      <c r="N30" s="16">
        <f>+P30+R30</f>
        <v>100</v>
      </c>
      <c r="O30" s="16">
        <v>0</v>
      </c>
      <c r="P30" s="16">
        <v>0</v>
      </c>
      <c r="Q30" s="16">
        <v>100</v>
      </c>
      <c r="R30" s="16">
        <v>100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</row>
    <row r="31" spans="1:258" s="3" customFormat="1" ht="54">
      <c r="A31" s="37"/>
      <c r="B31" s="38"/>
      <c r="C31" s="34" t="s">
        <v>15</v>
      </c>
      <c r="D31" s="13">
        <f t="shared" si="2"/>
        <v>0</v>
      </c>
      <c r="E31" s="13">
        <f t="shared" si="3"/>
        <v>0</v>
      </c>
      <c r="F31" s="13"/>
      <c r="G31" s="13"/>
      <c r="H31" s="13"/>
      <c r="I31" s="13"/>
      <c r="J31" s="14"/>
      <c r="K31" s="20"/>
      <c r="L31" s="18"/>
      <c r="M31" s="16"/>
      <c r="N31" s="16"/>
      <c r="O31" s="16"/>
      <c r="P31" s="16"/>
      <c r="Q31" s="16"/>
      <c r="R31" s="1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</row>
    <row r="32" spans="1:258" s="3" customFormat="1" ht="36">
      <c r="A32" s="37"/>
      <c r="B32" s="38"/>
      <c r="C32" s="34" t="s">
        <v>16</v>
      </c>
      <c r="D32" s="13">
        <f t="shared" si="2"/>
        <v>95292.64</v>
      </c>
      <c r="E32" s="13">
        <f t="shared" si="3"/>
        <v>95292.64</v>
      </c>
      <c r="F32" s="13"/>
      <c r="G32" s="13"/>
      <c r="H32" s="13">
        <v>95292.64</v>
      </c>
      <c r="I32" s="13">
        <v>95292.64</v>
      </c>
      <c r="J32" s="14"/>
      <c r="K32" s="20"/>
      <c r="L32" s="18"/>
      <c r="M32" s="16"/>
      <c r="N32" s="16"/>
      <c r="O32" s="16"/>
      <c r="P32" s="16"/>
      <c r="Q32" s="16"/>
      <c r="R32" s="1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</row>
    <row r="33" spans="1:258" s="3" customFormat="1" ht="36">
      <c r="A33" s="37"/>
      <c r="B33" s="38"/>
      <c r="C33" s="34" t="s">
        <v>17</v>
      </c>
      <c r="D33" s="13">
        <f t="shared" si="2"/>
        <v>0</v>
      </c>
      <c r="E33" s="13">
        <f t="shared" si="3"/>
        <v>0</v>
      </c>
      <c r="F33" s="13"/>
      <c r="G33" s="13"/>
      <c r="H33" s="13"/>
      <c r="I33" s="13"/>
      <c r="J33" s="14"/>
      <c r="K33" s="31"/>
      <c r="L33" s="18"/>
      <c r="M33" s="16"/>
      <c r="N33" s="16"/>
      <c r="O33" s="16"/>
      <c r="P33" s="16"/>
      <c r="Q33" s="16"/>
      <c r="R33" s="1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</row>
    <row r="34" spans="1:258" s="3" customFormat="1" ht="18">
      <c r="A34" s="37" t="s">
        <v>27</v>
      </c>
      <c r="B34" s="38" t="s">
        <v>44</v>
      </c>
      <c r="C34" s="15" t="s">
        <v>13</v>
      </c>
      <c r="D34" s="13">
        <f t="shared" si="2"/>
        <v>6068544.8199999994</v>
      </c>
      <c r="E34" s="13">
        <f t="shared" si="3"/>
        <v>5987475.8199999994</v>
      </c>
      <c r="F34" s="13">
        <f t="shared" ref="F34:I34" si="10">+F35+F36</f>
        <v>4223389.0999999996</v>
      </c>
      <c r="G34" s="13">
        <f t="shared" si="10"/>
        <v>4142320.0999999996</v>
      </c>
      <c r="H34" s="13">
        <f t="shared" si="10"/>
        <v>1845155.72</v>
      </c>
      <c r="I34" s="13">
        <f t="shared" si="10"/>
        <v>1845155.72</v>
      </c>
      <c r="J34" s="14"/>
      <c r="K34" s="16" t="s">
        <v>14</v>
      </c>
      <c r="L34" s="16" t="s">
        <v>14</v>
      </c>
      <c r="M34" s="16" t="s">
        <v>14</v>
      </c>
      <c r="N34" s="16" t="s">
        <v>14</v>
      </c>
      <c r="O34" s="16" t="s">
        <v>14</v>
      </c>
      <c r="P34" s="16" t="s">
        <v>14</v>
      </c>
      <c r="Q34" s="16" t="s">
        <v>14</v>
      </c>
      <c r="R34" s="16" t="s">
        <v>14</v>
      </c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</row>
    <row r="35" spans="1:258" s="3" customFormat="1" ht="54">
      <c r="A35" s="37"/>
      <c r="B35" s="38"/>
      <c r="C35" s="35" t="s">
        <v>15</v>
      </c>
      <c r="D35" s="13">
        <f t="shared" si="2"/>
        <v>6052544.8199999994</v>
      </c>
      <c r="E35" s="13">
        <f t="shared" si="3"/>
        <v>5971475.8199999994</v>
      </c>
      <c r="F35" s="13">
        <f>+F39+F43+F47+F51+F55</f>
        <v>4207389.0999999996</v>
      </c>
      <c r="G35" s="13">
        <f>+G39+G43+G47+G51+G55</f>
        <v>4126320.0999999996</v>
      </c>
      <c r="H35" s="13">
        <f t="shared" ref="H35:I35" si="11">+H39+H43+H47+H51+H55</f>
        <v>1845155.72</v>
      </c>
      <c r="I35" s="13">
        <f t="shared" si="11"/>
        <v>1845155.72</v>
      </c>
      <c r="J35" s="14"/>
      <c r="K35" s="16"/>
      <c r="L35" s="16"/>
      <c r="M35" s="16"/>
      <c r="N35" s="16"/>
      <c r="O35" s="16"/>
      <c r="P35" s="16"/>
      <c r="Q35" s="16"/>
      <c r="R35" s="1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</row>
    <row r="36" spans="1:258" s="3" customFormat="1" ht="36">
      <c r="A36" s="37"/>
      <c r="B36" s="38"/>
      <c r="C36" s="34" t="s">
        <v>16</v>
      </c>
      <c r="D36" s="13">
        <f t="shared" si="2"/>
        <v>16000</v>
      </c>
      <c r="E36" s="13">
        <f t="shared" si="3"/>
        <v>16000</v>
      </c>
      <c r="F36" s="13">
        <f>+F40+F44+F48+F52+F56+F59</f>
        <v>16000</v>
      </c>
      <c r="G36" s="13">
        <f>+G40+G44+G48+G52+G56+G59</f>
        <v>16000</v>
      </c>
      <c r="H36" s="13">
        <f t="shared" ref="H36:I36" si="12">+H40+H44+H48+H52+H56+H59</f>
        <v>0</v>
      </c>
      <c r="I36" s="13">
        <f t="shared" si="12"/>
        <v>0</v>
      </c>
      <c r="J36" s="14"/>
      <c r="K36" s="16"/>
      <c r="L36" s="16"/>
      <c r="M36" s="16"/>
      <c r="N36" s="16"/>
      <c r="O36" s="16"/>
      <c r="P36" s="16"/>
      <c r="Q36" s="16"/>
      <c r="R36" s="1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</row>
    <row r="37" spans="1:258" s="3" customFormat="1" ht="36">
      <c r="A37" s="37"/>
      <c r="B37" s="38"/>
      <c r="C37" s="34" t="s">
        <v>17</v>
      </c>
      <c r="D37" s="13">
        <f t="shared" si="2"/>
        <v>0</v>
      </c>
      <c r="E37" s="13">
        <f t="shared" si="3"/>
        <v>0</v>
      </c>
      <c r="F37" s="13"/>
      <c r="G37" s="13"/>
      <c r="H37" s="13"/>
      <c r="I37" s="13"/>
      <c r="J37" s="14"/>
      <c r="K37" s="16"/>
      <c r="L37" s="16"/>
      <c r="M37" s="16"/>
      <c r="N37" s="16"/>
      <c r="O37" s="16"/>
      <c r="P37" s="16"/>
      <c r="Q37" s="16"/>
      <c r="R37" s="1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</row>
    <row r="38" spans="1:258" s="3" customFormat="1" ht="18">
      <c r="A38" s="37" t="s">
        <v>41</v>
      </c>
      <c r="B38" s="38" t="s">
        <v>42</v>
      </c>
      <c r="C38" s="15" t="s">
        <v>13</v>
      </c>
      <c r="D38" s="13">
        <f t="shared" si="2"/>
        <v>5684263.8199999994</v>
      </c>
      <c r="E38" s="13">
        <f t="shared" si="3"/>
        <v>5603659.8199999994</v>
      </c>
      <c r="F38" s="13">
        <f t="shared" ref="F38:I38" si="13">+F39</f>
        <v>3923362.0999999996</v>
      </c>
      <c r="G38" s="13">
        <f t="shared" si="13"/>
        <v>3842758.0999999996</v>
      </c>
      <c r="H38" s="13">
        <f t="shared" si="13"/>
        <v>1760901.72</v>
      </c>
      <c r="I38" s="13">
        <f t="shared" si="13"/>
        <v>1760901.72</v>
      </c>
      <c r="J38" s="13"/>
      <c r="K38" s="18" t="s">
        <v>50</v>
      </c>
      <c r="L38" s="18" t="s">
        <v>26</v>
      </c>
      <c r="M38" s="16">
        <v>100</v>
      </c>
      <c r="N38" s="16">
        <v>100</v>
      </c>
      <c r="O38" s="16">
        <v>100</v>
      </c>
      <c r="P38" s="16">
        <v>100</v>
      </c>
      <c r="Q38" s="16">
        <v>100</v>
      </c>
      <c r="R38" s="16">
        <v>100</v>
      </c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</row>
    <row r="39" spans="1:258" s="3" customFormat="1" ht="54">
      <c r="A39" s="37"/>
      <c r="B39" s="38"/>
      <c r="C39" s="15" t="s">
        <v>15</v>
      </c>
      <c r="D39" s="13">
        <f t="shared" si="2"/>
        <v>5684263.8199999994</v>
      </c>
      <c r="E39" s="13">
        <f t="shared" si="3"/>
        <v>5603659.8199999994</v>
      </c>
      <c r="F39" s="13">
        <f>1249785.32+959740.64+1713836.14</f>
        <v>3923362.0999999996</v>
      </c>
      <c r="G39" s="13">
        <f>1249785.32+959740.64+1633232.14</f>
        <v>3842758.0999999996</v>
      </c>
      <c r="H39" s="13">
        <v>1760901.72</v>
      </c>
      <c r="I39" s="13">
        <f>+H39</f>
        <v>1760901.72</v>
      </c>
      <c r="J39" s="13"/>
      <c r="K39" s="18"/>
      <c r="L39" s="18"/>
      <c r="M39" s="16"/>
      <c r="N39" s="16"/>
      <c r="O39" s="16"/>
      <c r="P39" s="16"/>
      <c r="Q39" s="16"/>
      <c r="R39" s="1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</row>
    <row r="40" spans="1:258" s="3" customFormat="1" ht="36">
      <c r="A40" s="37"/>
      <c r="B40" s="38"/>
      <c r="C40" s="15" t="s">
        <v>16</v>
      </c>
      <c r="D40" s="13">
        <f t="shared" si="2"/>
        <v>0</v>
      </c>
      <c r="E40" s="13">
        <f t="shared" si="3"/>
        <v>0</v>
      </c>
      <c r="F40" s="13"/>
      <c r="G40" s="13"/>
      <c r="H40" s="13"/>
      <c r="I40" s="13"/>
      <c r="J40" s="14"/>
      <c r="K40" s="18"/>
      <c r="L40" s="18"/>
      <c r="M40" s="16"/>
      <c r="N40" s="16"/>
      <c r="O40" s="16"/>
      <c r="P40" s="16"/>
      <c r="Q40" s="16"/>
      <c r="R40" s="1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</row>
    <row r="41" spans="1:258" s="3" customFormat="1" ht="36">
      <c r="A41" s="37"/>
      <c r="B41" s="38"/>
      <c r="C41" s="34" t="s">
        <v>17</v>
      </c>
      <c r="D41" s="13">
        <f t="shared" si="2"/>
        <v>0</v>
      </c>
      <c r="E41" s="13">
        <f t="shared" si="3"/>
        <v>0</v>
      </c>
      <c r="F41" s="13"/>
      <c r="G41" s="13"/>
      <c r="H41" s="13"/>
      <c r="I41" s="13"/>
      <c r="J41" s="14"/>
      <c r="K41" s="18"/>
      <c r="L41" s="18"/>
      <c r="M41" s="16"/>
      <c r="N41" s="16"/>
      <c r="O41" s="16"/>
      <c r="P41" s="16"/>
      <c r="Q41" s="16"/>
      <c r="R41" s="1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</row>
    <row r="42" spans="1:258" s="3" customFormat="1" ht="18">
      <c r="A42" s="37" t="s">
        <v>33</v>
      </c>
      <c r="B42" s="38" t="s">
        <v>34</v>
      </c>
      <c r="C42" s="15" t="s">
        <v>13</v>
      </c>
      <c r="D42" s="13">
        <f t="shared" si="2"/>
        <v>107460</v>
      </c>
      <c r="E42" s="13">
        <f t="shared" si="3"/>
        <v>106995</v>
      </c>
      <c r="F42" s="13">
        <f t="shared" ref="F42:I42" si="14">+F43+F44</f>
        <v>60500</v>
      </c>
      <c r="G42" s="13">
        <f t="shared" si="14"/>
        <v>60035</v>
      </c>
      <c r="H42" s="13">
        <f t="shared" si="14"/>
        <v>46960</v>
      </c>
      <c r="I42" s="13">
        <f t="shared" si="14"/>
        <v>46960</v>
      </c>
      <c r="J42" s="14"/>
      <c r="K42" s="16" t="s">
        <v>23</v>
      </c>
      <c r="L42" s="18" t="s">
        <v>26</v>
      </c>
      <c r="M42" s="16">
        <v>100</v>
      </c>
      <c r="N42" s="16">
        <v>100</v>
      </c>
      <c r="O42" s="16">
        <v>100</v>
      </c>
      <c r="P42" s="16">
        <v>100</v>
      </c>
      <c r="Q42" s="16">
        <v>100</v>
      </c>
      <c r="R42" s="16">
        <v>100</v>
      </c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</row>
    <row r="43" spans="1:258" s="3" customFormat="1" ht="54">
      <c r="A43" s="37"/>
      <c r="B43" s="38"/>
      <c r="C43" s="39" t="s">
        <v>15</v>
      </c>
      <c r="D43" s="13">
        <f t="shared" si="2"/>
        <v>107460</v>
      </c>
      <c r="E43" s="13">
        <f t="shared" si="3"/>
        <v>106995</v>
      </c>
      <c r="F43" s="13">
        <v>60500</v>
      </c>
      <c r="G43" s="13">
        <v>60035</v>
      </c>
      <c r="H43" s="13">
        <v>46960</v>
      </c>
      <c r="I43" s="13">
        <f>+H43</f>
        <v>46960</v>
      </c>
      <c r="J43" s="14"/>
      <c r="K43" s="16"/>
      <c r="L43" s="18"/>
      <c r="M43" s="16"/>
      <c r="N43" s="16"/>
      <c r="O43" s="16"/>
      <c r="P43" s="16"/>
      <c r="Q43" s="16"/>
      <c r="R43" s="1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</row>
    <row r="44" spans="1:258" s="3" customFormat="1" ht="36">
      <c r="A44" s="37"/>
      <c r="B44" s="38"/>
      <c r="C44" s="15" t="s">
        <v>16</v>
      </c>
      <c r="D44" s="13">
        <f t="shared" si="2"/>
        <v>0</v>
      </c>
      <c r="E44" s="13">
        <f t="shared" si="3"/>
        <v>0</v>
      </c>
      <c r="F44" s="13"/>
      <c r="G44" s="13"/>
      <c r="H44" s="13"/>
      <c r="I44" s="13"/>
      <c r="J44" s="14"/>
      <c r="K44" s="16"/>
      <c r="L44" s="18"/>
      <c r="M44" s="16"/>
      <c r="N44" s="16"/>
      <c r="O44" s="16"/>
      <c r="P44" s="16"/>
      <c r="Q44" s="16"/>
      <c r="R44" s="1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</row>
    <row r="45" spans="1:258" s="3" customFormat="1" ht="36">
      <c r="A45" s="37"/>
      <c r="B45" s="38"/>
      <c r="C45" s="15" t="s">
        <v>17</v>
      </c>
      <c r="D45" s="13">
        <f t="shared" si="2"/>
        <v>0</v>
      </c>
      <c r="E45" s="13">
        <f t="shared" si="3"/>
        <v>0</v>
      </c>
      <c r="F45" s="13"/>
      <c r="G45" s="13"/>
      <c r="H45" s="13"/>
      <c r="I45" s="13"/>
      <c r="J45" s="14"/>
      <c r="K45" s="16"/>
      <c r="L45" s="18"/>
      <c r="M45" s="16"/>
      <c r="N45" s="16"/>
      <c r="O45" s="16"/>
      <c r="P45" s="16"/>
      <c r="Q45" s="16"/>
      <c r="R45" s="1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</row>
    <row r="46" spans="1:258" s="3" customFormat="1" ht="24.75" customHeight="1">
      <c r="A46" s="37" t="s">
        <v>39</v>
      </c>
      <c r="B46" s="38" t="s">
        <v>40</v>
      </c>
      <c r="C46" s="15" t="s">
        <v>13</v>
      </c>
      <c r="D46" s="13">
        <f t="shared" si="2"/>
        <v>15000</v>
      </c>
      <c r="E46" s="13">
        <f t="shared" si="3"/>
        <v>15000</v>
      </c>
      <c r="F46" s="13">
        <f t="shared" ref="F46:I46" si="15">+F47</f>
        <v>15000</v>
      </c>
      <c r="G46" s="13">
        <f t="shared" si="15"/>
        <v>15000</v>
      </c>
      <c r="H46" s="13">
        <f t="shared" si="15"/>
        <v>0</v>
      </c>
      <c r="I46" s="13">
        <f t="shared" si="15"/>
        <v>0</v>
      </c>
      <c r="J46" s="14"/>
      <c r="K46" s="19" t="s">
        <v>51</v>
      </c>
      <c r="L46" s="18" t="s">
        <v>26</v>
      </c>
      <c r="M46" s="16">
        <v>80</v>
      </c>
      <c r="N46" s="16">
        <v>40</v>
      </c>
      <c r="O46" s="16">
        <v>80</v>
      </c>
      <c r="P46" s="16">
        <v>80</v>
      </c>
      <c r="Q46" s="16">
        <v>80</v>
      </c>
      <c r="R46" s="16">
        <v>0</v>
      </c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</row>
    <row r="47" spans="1:258" s="3" customFormat="1" ht="55.5" customHeight="1">
      <c r="A47" s="37"/>
      <c r="B47" s="38"/>
      <c r="C47" s="34" t="s">
        <v>15</v>
      </c>
      <c r="D47" s="13">
        <f t="shared" si="2"/>
        <v>15000</v>
      </c>
      <c r="E47" s="13">
        <f t="shared" si="3"/>
        <v>15000</v>
      </c>
      <c r="F47" s="13">
        <v>15000</v>
      </c>
      <c r="G47" s="13">
        <v>15000</v>
      </c>
      <c r="H47" s="13">
        <v>0</v>
      </c>
      <c r="I47" s="13">
        <v>0</v>
      </c>
      <c r="J47" s="14"/>
      <c r="K47" s="20"/>
      <c r="L47" s="18"/>
      <c r="M47" s="16"/>
      <c r="N47" s="16"/>
      <c r="O47" s="16"/>
      <c r="P47" s="16"/>
      <c r="Q47" s="16"/>
      <c r="R47" s="1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</row>
    <row r="48" spans="1:258" s="3" customFormat="1" ht="39.75" customHeight="1">
      <c r="A48" s="37"/>
      <c r="B48" s="38"/>
      <c r="C48" s="34" t="s">
        <v>16</v>
      </c>
      <c r="D48" s="13">
        <f t="shared" si="2"/>
        <v>0</v>
      </c>
      <c r="E48" s="13">
        <f t="shared" si="3"/>
        <v>0</v>
      </c>
      <c r="F48" s="13"/>
      <c r="G48" s="13"/>
      <c r="H48" s="13"/>
      <c r="I48" s="13"/>
      <c r="J48" s="14"/>
      <c r="K48" s="20"/>
      <c r="L48" s="18"/>
      <c r="M48" s="16"/>
      <c r="N48" s="16"/>
      <c r="O48" s="16"/>
      <c r="P48" s="16"/>
      <c r="Q48" s="16"/>
      <c r="R48" s="1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</row>
    <row r="49" spans="1:258" s="3" customFormat="1" ht="36.75" customHeight="1">
      <c r="A49" s="37"/>
      <c r="B49" s="38"/>
      <c r="C49" s="34" t="s">
        <v>17</v>
      </c>
      <c r="D49" s="13">
        <f t="shared" si="2"/>
        <v>0</v>
      </c>
      <c r="E49" s="13">
        <f t="shared" si="3"/>
        <v>0</v>
      </c>
      <c r="F49" s="13"/>
      <c r="G49" s="13"/>
      <c r="H49" s="13"/>
      <c r="I49" s="13"/>
      <c r="J49" s="14"/>
      <c r="K49" s="20"/>
      <c r="L49" s="18"/>
      <c r="M49" s="16"/>
      <c r="N49" s="16"/>
      <c r="O49" s="16"/>
      <c r="P49" s="16"/>
      <c r="Q49" s="16"/>
      <c r="R49" s="1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</row>
    <row r="50" spans="1:258" s="3" customFormat="1" ht="18">
      <c r="A50" s="37" t="s">
        <v>37</v>
      </c>
      <c r="B50" s="38" t="s">
        <v>38</v>
      </c>
      <c r="C50" s="39" t="s">
        <v>13</v>
      </c>
      <c r="D50" s="13">
        <f t="shared" si="2"/>
        <v>202000</v>
      </c>
      <c r="E50" s="13">
        <f t="shared" si="3"/>
        <v>202000</v>
      </c>
      <c r="F50" s="13">
        <f t="shared" ref="F50:I50" si="16">+F51</f>
        <v>190000</v>
      </c>
      <c r="G50" s="13">
        <f t="shared" si="16"/>
        <v>190000</v>
      </c>
      <c r="H50" s="13">
        <f t="shared" si="16"/>
        <v>12000</v>
      </c>
      <c r="I50" s="13">
        <f t="shared" si="16"/>
        <v>12000</v>
      </c>
      <c r="J50" s="14"/>
      <c r="K50" s="16" t="s">
        <v>24</v>
      </c>
      <c r="L50" s="18" t="s">
        <v>26</v>
      </c>
      <c r="M50" s="16">
        <v>100</v>
      </c>
      <c r="N50" s="16">
        <v>100</v>
      </c>
      <c r="O50" s="16">
        <v>100</v>
      </c>
      <c r="P50" s="16">
        <v>100</v>
      </c>
      <c r="Q50" s="16">
        <v>100</v>
      </c>
      <c r="R50" s="16">
        <v>100</v>
      </c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</row>
    <row r="51" spans="1:258" s="3" customFormat="1" ht="58.5" customHeight="1">
      <c r="A51" s="37"/>
      <c r="B51" s="38"/>
      <c r="C51" s="34" t="s">
        <v>15</v>
      </c>
      <c r="D51" s="13">
        <f t="shared" si="2"/>
        <v>202000</v>
      </c>
      <c r="E51" s="13">
        <f t="shared" si="3"/>
        <v>202000</v>
      </c>
      <c r="F51" s="13">
        <v>190000</v>
      </c>
      <c r="G51" s="13">
        <v>190000</v>
      </c>
      <c r="H51" s="13">
        <v>12000</v>
      </c>
      <c r="I51" s="13">
        <f>+H51</f>
        <v>12000</v>
      </c>
      <c r="J51" s="14"/>
      <c r="K51" s="16"/>
      <c r="L51" s="18"/>
      <c r="M51" s="16"/>
      <c r="N51" s="16"/>
      <c r="O51" s="16"/>
      <c r="P51" s="16"/>
      <c r="Q51" s="16"/>
      <c r="R51" s="1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</row>
    <row r="52" spans="1:258" s="3" customFormat="1" ht="39" customHeight="1">
      <c r="A52" s="37"/>
      <c r="B52" s="38"/>
      <c r="C52" s="35" t="s">
        <v>16</v>
      </c>
      <c r="D52" s="13">
        <f t="shared" si="2"/>
        <v>0</v>
      </c>
      <c r="E52" s="13">
        <f t="shared" si="3"/>
        <v>0</v>
      </c>
      <c r="F52" s="13"/>
      <c r="G52" s="13"/>
      <c r="H52" s="13"/>
      <c r="I52" s="13"/>
      <c r="J52" s="14"/>
      <c r="K52" s="16"/>
      <c r="L52" s="18"/>
      <c r="M52" s="16"/>
      <c r="N52" s="16"/>
      <c r="O52" s="16"/>
      <c r="P52" s="16"/>
      <c r="Q52" s="16"/>
      <c r="R52" s="1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</row>
    <row r="53" spans="1:258" s="3" customFormat="1" ht="39" customHeight="1">
      <c r="A53" s="37"/>
      <c r="B53" s="38"/>
      <c r="C53" s="34" t="s">
        <v>17</v>
      </c>
      <c r="D53" s="13">
        <f t="shared" si="2"/>
        <v>0</v>
      </c>
      <c r="E53" s="13">
        <f t="shared" si="3"/>
        <v>0</v>
      </c>
      <c r="F53" s="13"/>
      <c r="G53" s="13"/>
      <c r="H53" s="13"/>
      <c r="I53" s="13"/>
      <c r="J53" s="14"/>
      <c r="K53" s="16"/>
      <c r="L53" s="18"/>
      <c r="M53" s="16"/>
      <c r="N53" s="16"/>
      <c r="O53" s="16"/>
      <c r="P53" s="16"/>
      <c r="Q53" s="16"/>
      <c r="R53" s="1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</row>
    <row r="54" spans="1:258" s="3" customFormat="1" ht="18">
      <c r="A54" s="37" t="s">
        <v>45</v>
      </c>
      <c r="B54" s="38" t="s">
        <v>46</v>
      </c>
      <c r="C54" s="15" t="s">
        <v>13</v>
      </c>
      <c r="D54" s="13">
        <f t="shared" si="2"/>
        <v>43821</v>
      </c>
      <c r="E54" s="13">
        <f t="shared" si="3"/>
        <v>43821</v>
      </c>
      <c r="F54" s="13">
        <f t="shared" ref="F54:I54" si="17">+F55</f>
        <v>18527</v>
      </c>
      <c r="G54" s="13">
        <f t="shared" si="17"/>
        <v>18527</v>
      </c>
      <c r="H54" s="13">
        <f t="shared" si="17"/>
        <v>25294</v>
      </c>
      <c r="I54" s="13">
        <f t="shared" si="17"/>
        <v>25294</v>
      </c>
      <c r="J54" s="14"/>
      <c r="K54" s="16" t="s">
        <v>25</v>
      </c>
      <c r="L54" s="18" t="s">
        <v>26</v>
      </c>
      <c r="M54" s="16">
        <v>103</v>
      </c>
      <c r="N54" s="16">
        <v>140.6</v>
      </c>
      <c r="O54" s="16">
        <v>103</v>
      </c>
      <c r="P54" s="16">
        <v>119</v>
      </c>
      <c r="Q54" s="16">
        <v>103</v>
      </c>
      <c r="R54" s="16">
        <v>162.19999999999999</v>
      </c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</row>
    <row r="55" spans="1:258" s="3" customFormat="1" ht="57.75" customHeight="1">
      <c r="A55" s="37"/>
      <c r="B55" s="38"/>
      <c r="C55" s="35" t="s">
        <v>15</v>
      </c>
      <c r="D55" s="13">
        <f t="shared" si="2"/>
        <v>43821</v>
      </c>
      <c r="E55" s="13">
        <f t="shared" si="3"/>
        <v>43821</v>
      </c>
      <c r="F55" s="13">
        <v>18527</v>
      </c>
      <c r="G55" s="13">
        <v>18527</v>
      </c>
      <c r="H55" s="13">
        <v>25294</v>
      </c>
      <c r="I55" s="13">
        <f>+H55</f>
        <v>25294</v>
      </c>
      <c r="J55" s="14"/>
      <c r="K55" s="16"/>
      <c r="L55" s="18"/>
      <c r="M55" s="16"/>
      <c r="N55" s="16"/>
      <c r="O55" s="16"/>
      <c r="P55" s="16"/>
      <c r="Q55" s="16"/>
      <c r="R55" s="1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</row>
    <row r="56" spans="1:258" s="3" customFormat="1" ht="42.75" customHeight="1">
      <c r="A56" s="37"/>
      <c r="B56" s="38"/>
      <c r="C56" s="34" t="s">
        <v>16</v>
      </c>
      <c r="D56" s="13">
        <f t="shared" si="2"/>
        <v>0</v>
      </c>
      <c r="E56" s="13">
        <f t="shared" si="3"/>
        <v>0</v>
      </c>
      <c r="F56" s="13"/>
      <c r="G56" s="13"/>
      <c r="H56" s="13"/>
      <c r="I56" s="13"/>
      <c r="J56" s="14"/>
      <c r="K56" s="16"/>
      <c r="L56" s="18"/>
      <c r="M56" s="16"/>
      <c r="N56" s="16"/>
      <c r="O56" s="16"/>
      <c r="P56" s="16"/>
      <c r="Q56" s="16"/>
      <c r="R56" s="1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</row>
    <row r="57" spans="1:258" s="3" customFormat="1" ht="36.75" customHeight="1">
      <c r="A57" s="37"/>
      <c r="B57" s="38"/>
      <c r="C57" s="34" t="s">
        <v>17</v>
      </c>
      <c r="D57" s="13">
        <f t="shared" si="2"/>
        <v>0</v>
      </c>
      <c r="E57" s="13">
        <f t="shared" si="3"/>
        <v>0</v>
      </c>
      <c r="F57" s="13"/>
      <c r="G57" s="13"/>
      <c r="H57" s="13"/>
      <c r="I57" s="13"/>
      <c r="J57" s="14"/>
      <c r="K57" s="16"/>
      <c r="L57" s="18"/>
      <c r="M57" s="16"/>
      <c r="N57" s="16"/>
      <c r="O57" s="16"/>
      <c r="P57" s="16"/>
      <c r="Q57" s="16"/>
      <c r="R57" s="1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</row>
    <row r="58" spans="1:258" s="3" customFormat="1" ht="37.5" customHeight="1">
      <c r="A58" s="37" t="s">
        <v>52</v>
      </c>
      <c r="B58" s="38" t="s">
        <v>59</v>
      </c>
      <c r="C58" s="15" t="s">
        <v>13</v>
      </c>
      <c r="D58" s="13">
        <f t="shared" si="2"/>
        <v>16000</v>
      </c>
      <c r="E58" s="13">
        <f t="shared" si="3"/>
        <v>16000</v>
      </c>
      <c r="F58" s="13">
        <f t="shared" ref="F58:I58" si="18">+F59</f>
        <v>16000</v>
      </c>
      <c r="G58" s="13">
        <f t="shared" si="18"/>
        <v>16000</v>
      </c>
      <c r="H58" s="13">
        <f t="shared" si="18"/>
        <v>0</v>
      </c>
      <c r="I58" s="13">
        <f t="shared" si="18"/>
        <v>0</v>
      </c>
      <c r="J58" s="14"/>
      <c r="K58" s="16" t="s">
        <v>53</v>
      </c>
      <c r="L58" s="18" t="s">
        <v>26</v>
      </c>
      <c r="M58" s="16">
        <v>101</v>
      </c>
      <c r="N58" s="16">
        <v>111.7</v>
      </c>
      <c r="O58" s="16">
        <v>101</v>
      </c>
      <c r="P58" s="16">
        <v>111.7</v>
      </c>
      <c r="Q58" s="16">
        <v>0</v>
      </c>
      <c r="R58" s="16">
        <v>0</v>
      </c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</row>
    <row r="59" spans="1:258" s="3" customFormat="1" ht="37.5" customHeight="1">
      <c r="A59" s="37"/>
      <c r="B59" s="38"/>
      <c r="C59" s="35" t="s">
        <v>15</v>
      </c>
      <c r="D59" s="13">
        <f t="shared" si="2"/>
        <v>16000</v>
      </c>
      <c r="E59" s="13">
        <f t="shared" si="3"/>
        <v>16000</v>
      </c>
      <c r="F59" s="13">
        <v>16000</v>
      </c>
      <c r="G59" s="13">
        <v>16000</v>
      </c>
      <c r="H59" s="13"/>
      <c r="I59" s="13"/>
      <c r="J59" s="14"/>
      <c r="K59" s="16"/>
      <c r="L59" s="18"/>
      <c r="M59" s="16"/>
      <c r="N59" s="16"/>
      <c r="O59" s="16"/>
      <c r="P59" s="16"/>
      <c r="Q59" s="16"/>
      <c r="R59" s="1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</row>
    <row r="60" spans="1:258" s="3" customFormat="1" ht="37.5" customHeight="1">
      <c r="A60" s="37"/>
      <c r="B60" s="38"/>
      <c r="C60" s="34" t="s">
        <v>16</v>
      </c>
      <c r="D60" s="13">
        <f t="shared" si="2"/>
        <v>0</v>
      </c>
      <c r="E60" s="13">
        <f t="shared" si="3"/>
        <v>0</v>
      </c>
      <c r="F60" s="13"/>
      <c r="G60" s="13"/>
      <c r="H60" s="13"/>
      <c r="I60" s="13"/>
      <c r="J60" s="14"/>
      <c r="K60" s="16"/>
      <c r="L60" s="18"/>
      <c r="M60" s="16"/>
      <c r="N60" s="16"/>
      <c r="O60" s="16"/>
      <c r="P60" s="16"/>
      <c r="Q60" s="16"/>
      <c r="R60" s="1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</row>
    <row r="61" spans="1:258" s="3" customFormat="1" ht="45.5" customHeight="1">
      <c r="A61" s="37"/>
      <c r="B61" s="38"/>
      <c r="C61" s="34" t="s">
        <v>17</v>
      </c>
      <c r="D61" s="13">
        <f t="shared" si="2"/>
        <v>0</v>
      </c>
      <c r="E61" s="13">
        <f t="shared" si="3"/>
        <v>0</v>
      </c>
      <c r="F61" s="13"/>
      <c r="G61" s="13"/>
      <c r="H61" s="13"/>
      <c r="I61" s="13"/>
      <c r="J61" s="14"/>
      <c r="K61" s="16"/>
      <c r="L61" s="18"/>
      <c r="M61" s="16"/>
      <c r="N61" s="16"/>
      <c r="O61" s="16"/>
      <c r="P61" s="16"/>
      <c r="Q61" s="16"/>
      <c r="R61" s="1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</row>
    <row r="62" spans="1:258" s="3" customFormat="1" ht="18">
      <c r="A62" s="40"/>
      <c r="B62" s="40" t="s">
        <v>47</v>
      </c>
      <c r="C62" s="35" t="s">
        <v>13</v>
      </c>
      <c r="D62" s="13">
        <f t="shared" si="2"/>
        <v>14637049.049999999</v>
      </c>
      <c r="E62" s="13">
        <f t="shared" si="3"/>
        <v>14555980.049999999</v>
      </c>
      <c r="F62" s="13">
        <f t="shared" ref="F62:G62" si="19">+F63+F64</f>
        <v>8286821.3099999996</v>
      </c>
      <c r="G62" s="13">
        <f t="shared" si="19"/>
        <v>8205752.3099999996</v>
      </c>
      <c r="H62" s="13">
        <f t="shared" ref="H62:I62" si="20">+H63+H64</f>
        <v>6350227.7399999993</v>
      </c>
      <c r="I62" s="13">
        <f t="shared" si="20"/>
        <v>6350227.7399999993</v>
      </c>
      <c r="J62" s="14"/>
      <c r="K62" s="18" t="s">
        <v>14</v>
      </c>
      <c r="L62" s="18" t="s">
        <v>14</v>
      </c>
      <c r="M62" s="18" t="s">
        <v>14</v>
      </c>
      <c r="N62" s="18" t="s">
        <v>14</v>
      </c>
      <c r="O62" s="18" t="s">
        <v>14</v>
      </c>
      <c r="P62" s="18" t="s">
        <v>14</v>
      </c>
      <c r="Q62" s="18" t="s">
        <v>14</v>
      </c>
      <c r="R62" s="18" t="s">
        <v>14</v>
      </c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</row>
    <row r="63" spans="1:258" s="3" customFormat="1" ht="54">
      <c r="A63" s="40"/>
      <c r="B63" s="40"/>
      <c r="C63" s="34" t="s">
        <v>15</v>
      </c>
      <c r="D63" s="13">
        <f t="shared" si="2"/>
        <v>14525756.41</v>
      </c>
      <c r="E63" s="13">
        <f t="shared" si="3"/>
        <v>14444687.41</v>
      </c>
      <c r="F63" s="13">
        <f>+F19</f>
        <v>8270821.3099999996</v>
      </c>
      <c r="G63" s="13">
        <f>+G19</f>
        <v>8189752.3099999996</v>
      </c>
      <c r="H63" s="13">
        <f t="shared" ref="H63:I63" si="21">+H19</f>
        <v>6254935.0999999996</v>
      </c>
      <c r="I63" s="13">
        <f t="shared" si="21"/>
        <v>6254935.0999999996</v>
      </c>
      <c r="J63" s="14"/>
      <c r="K63" s="18"/>
      <c r="L63" s="18"/>
      <c r="M63" s="18"/>
      <c r="N63" s="18"/>
      <c r="O63" s="18"/>
      <c r="P63" s="18"/>
      <c r="Q63" s="18"/>
      <c r="R63" s="18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</row>
    <row r="64" spans="1:258" s="3" customFormat="1" ht="36">
      <c r="A64" s="40"/>
      <c r="B64" s="40"/>
      <c r="C64" s="34" t="s">
        <v>16</v>
      </c>
      <c r="D64" s="13">
        <f t="shared" si="2"/>
        <v>111292.64</v>
      </c>
      <c r="E64" s="13">
        <f t="shared" si="3"/>
        <v>111292.64</v>
      </c>
      <c r="F64" s="13">
        <f>+F20</f>
        <v>16000</v>
      </c>
      <c r="G64" s="13">
        <f>+G20</f>
        <v>16000</v>
      </c>
      <c r="H64" s="13">
        <f t="shared" ref="H64:I64" si="22">+H20</f>
        <v>95292.64</v>
      </c>
      <c r="I64" s="13">
        <f t="shared" si="22"/>
        <v>95292.64</v>
      </c>
      <c r="J64" s="14"/>
      <c r="K64" s="18"/>
      <c r="L64" s="18"/>
      <c r="M64" s="18"/>
      <c r="N64" s="18"/>
      <c r="O64" s="18"/>
      <c r="P64" s="18"/>
      <c r="Q64" s="18"/>
      <c r="R64" s="18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</row>
    <row r="65" spans="1:258" s="3" customFormat="1" ht="36">
      <c r="A65" s="40"/>
      <c r="B65" s="40"/>
      <c r="C65" s="34" t="s">
        <v>17</v>
      </c>
      <c r="D65" s="13">
        <f t="shared" si="2"/>
        <v>0</v>
      </c>
      <c r="E65" s="13">
        <f t="shared" si="3"/>
        <v>0</v>
      </c>
      <c r="F65" s="14"/>
      <c r="G65" s="14"/>
      <c r="H65" s="14"/>
      <c r="I65" s="14"/>
      <c r="J65" s="14"/>
      <c r="K65" s="18"/>
      <c r="L65" s="18"/>
      <c r="M65" s="18"/>
      <c r="N65" s="18"/>
      <c r="O65" s="18"/>
      <c r="P65" s="18"/>
      <c r="Q65" s="18"/>
      <c r="R65" s="18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</row>
    <row r="66" spans="1:258" ht="18">
      <c r="A66" s="1"/>
    </row>
    <row r="67" spans="1:258" ht="18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1:258" ht="18">
      <c r="A68" s="25" t="s">
        <v>32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1:258" ht="18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</sheetData>
  <mergeCells count="147">
    <mergeCell ref="A30:A33"/>
    <mergeCell ref="B30:B33"/>
    <mergeCell ref="L30:L33"/>
    <mergeCell ref="M30:M33"/>
    <mergeCell ref="N30:N33"/>
    <mergeCell ref="O30:O33"/>
    <mergeCell ref="P30:P33"/>
    <mergeCell ref="Q30:Q33"/>
    <mergeCell ref="R30:R33"/>
    <mergeCell ref="K30:K33"/>
    <mergeCell ref="Q54:Q57"/>
    <mergeCell ref="R54:R57"/>
    <mergeCell ref="Q58:Q61"/>
    <mergeCell ref="R58:R61"/>
    <mergeCell ref="Q62:Q65"/>
    <mergeCell ref="R62:R65"/>
    <mergeCell ref="Q26:Q29"/>
    <mergeCell ref="R26:R29"/>
    <mergeCell ref="Q34:Q37"/>
    <mergeCell ref="R34:R37"/>
    <mergeCell ref="Q38:Q41"/>
    <mergeCell ref="R38:R41"/>
    <mergeCell ref="Q42:Q45"/>
    <mergeCell ref="R42:R45"/>
    <mergeCell ref="Q46:Q49"/>
    <mergeCell ref="R46:R49"/>
    <mergeCell ref="H15:I15"/>
    <mergeCell ref="Q15:R15"/>
    <mergeCell ref="M13:R13"/>
    <mergeCell ref="O14:R14"/>
    <mergeCell ref="K12:R12"/>
    <mergeCell ref="Q22:Q25"/>
    <mergeCell ref="R22:R25"/>
    <mergeCell ref="R18:R21"/>
    <mergeCell ref="Q50:Q53"/>
    <mergeCell ref="R50:R53"/>
    <mergeCell ref="M46:M49"/>
    <mergeCell ref="N50:N53"/>
    <mergeCell ref="M22:M25"/>
    <mergeCell ref="K26:K29"/>
    <mergeCell ref="L34:L37"/>
    <mergeCell ref="L42:L45"/>
    <mergeCell ref="N26:N29"/>
    <mergeCell ref="M26:M29"/>
    <mergeCell ref="L26:L29"/>
    <mergeCell ref="M34:M37"/>
    <mergeCell ref="K34:K37"/>
    <mergeCell ref="A69:P69"/>
    <mergeCell ref="A68:P68"/>
    <mergeCell ref="B62:B65"/>
    <mergeCell ref="L62:L65"/>
    <mergeCell ref="K62:K65"/>
    <mergeCell ref="M62:M65"/>
    <mergeCell ref="O62:O65"/>
    <mergeCell ref="N62:N65"/>
    <mergeCell ref="P62:P65"/>
    <mergeCell ref="A62:A65"/>
    <mergeCell ref="A58:A61"/>
    <mergeCell ref="B58:B61"/>
    <mergeCell ref="K58:K61"/>
    <mergeCell ref="L58:L61"/>
    <mergeCell ref="M58:M61"/>
    <mergeCell ref="N58:N61"/>
    <mergeCell ref="A2:P2"/>
    <mergeCell ref="B42:B45"/>
    <mergeCell ref="A34:A37"/>
    <mergeCell ref="K38:K41"/>
    <mergeCell ref="N34:N37"/>
    <mergeCell ref="P22:P25"/>
    <mergeCell ref="D13:J13"/>
    <mergeCell ref="A10:P10"/>
    <mergeCell ref="O22:O25"/>
    <mergeCell ref="A3:P3"/>
    <mergeCell ref="A4:P4"/>
    <mergeCell ref="A5:P5"/>
    <mergeCell ref="A7:P7"/>
    <mergeCell ref="A12:A16"/>
    <mergeCell ref="F14:J14"/>
    <mergeCell ref="M14:N15"/>
    <mergeCell ref="C12:J12"/>
    <mergeCell ref="A8:P8"/>
    <mergeCell ref="C13:C16"/>
    <mergeCell ref="N22:N25"/>
    <mergeCell ref="L22:L25"/>
    <mergeCell ref="D14:E15"/>
    <mergeCell ref="B12:B16"/>
    <mergeCell ref="F15:G15"/>
    <mergeCell ref="M50:M53"/>
    <mergeCell ref="A67:P67"/>
    <mergeCell ref="O15:P15"/>
    <mergeCell ref="K13:K16"/>
    <mergeCell ref="L13:L16"/>
    <mergeCell ref="A26:A29"/>
    <mergeCell ref="B26:B29"/>
    <mergeCell ref="O26:O29"/>
    <mergeCell ref="B22:B25"/>
    <mergeCell ref="B34:B37"/>
    <mergeCell ref="P26:P29"/>
    <mergeCell ref="O46:O49"/>
    <mergeCell ref="O42:O45"/>
    <mergeCell ref="N54:N57"/>
    <mergeCell ref="M54:M57"/>
    <mergeCell ref="B38:B41"/>
    <mergeCell ref="B50:B53"/>
    <mergeCell ref="P46:P49"/>
    <mergeCell ref="P54:P57"/>
    <mergeCell ref="O50:O53"/>
    <mergeCell ref="P50:P53"/>
    <mergeCell ref="O54:O57"/>
    <mergeCell ref="N46:N49"/>
    <mergeCell ref="M38:M41"/>
    <mergeCell ref="M42:M45"/>
    <mergeCell ref="N38:N41"/>
    <mergeCell ref="N42:N45"/>
    <mergeCell ref="O58:O61"/>
    <mergeCell ref="P58:P61"/>
    <mergeCell ref="A22:A25"/>
    <mergeCell ref="P34:P37"/>
    <mergeCell ref="O38:O41"/>
    <mergeCell ref="O34:O37"/>
    <mergeCell ref="P42:P45"/>
    <mergeCell ref="P38:P41"/>
    <mergeCell ref="L38:L41"/>
    <mergeCell ref="K42:K45"/>
    <mergeCell ref="L54:L57"/>
    <mergeCell ref="A54:A57"/>
    <mergeCell ref="A46:A49"/>
    <mergeCell ref="K46:K49"/>
    <mergeCell ref="B46:B49"/>
    <mergeCell ref="K50:K53"/>
    <mergeCell ref="L46:L49"/>
    <mergeCell ref="L50:L53"/>
    <mergeCell ref="K22:K25"/>
    <mergeCell ref="A50:A53"/>
    <mergeCell ref="A42:A45"/>
    <mergeCell ref="K54:K57"/>
    <mergeCell ref="A38:A41"/>
    <mergeCell ref="B54:B57"/>
    <mergeCell ref="A18:A21"/>
    <mergeCell ref="B18:B21"/>
    <mergeCell ref="K18:K21"/>
    <mergeCell ref="L18:L21"/>
    <mergeCell ref="M18:M21"/>
    <mergeCell ref="N18:N21"/>
    <mergeCell ref="O18:O21"/>
    <mergeCell ref="P18:P21"/>
    <mergeCell ref="Q18:Q21"/>
  </mergeCells>
  <phoneticPr fontId="3" type="noConversion"/>
  <hyperlinks>
    <hyperlink ref="C12" location="Par1490" display="Par1490"/>
    <hyperlink ref="K12" location="Par1490" display="Par1490"/>
    <hyperlink ref="D13" location="Par1499" display="Par1499"/>
    <hyperlink ref="J16" location="Par1504" display="Par1504"/>
  </hyperlinks>
  <pageMargins left="0.31496062992125984" right="0.31496062992125984" top="0.94488188976377963" bottom="0.35433070866141736" header="0.31496062992125984" footer="0.31496062992125984"/>
  <pageSetup paperSize="9" scale="31" orientation="portrait" r:id="rId1"/>
  <rowBreaks count="2" manualBreakCount="2">
    <brk id="33" max="16383" man="1"/>
    <brk id="53" max="16383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Геннадьевна Быструшкина</dc:creator>
  <cp:lastModifiedBy>User</cp:lastModifiedBy>
  <cp:lastPrinted>2023-05-12T03:48:16Z</cp:lastPrinted>
  <dcterms:created xsi:type="dcterms:W3CDTF">2014-10-02T05:02:26Z</dcterms:created>
  <dcterms:modified xsi:type="dcterms:W3CDTF">2023-05-12T03:55:14Z</dcterms:modified>
</cp:coreProperties>
</file>