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80" windowHeight="7150" tabRatio="602"/>
  </bookViews>
  <sheets>
    <sheet name="отчет 20 21" sheetId="8" r:id="rId1"/>
  </sheets>
  <definedNames>
    <definedName name="_xlnm.Print_Titles" localSheetId="0">'отчет 20 21'!$12:$12</definedName>
    <definedName name="_xlnm.Print_Area" localSheetId="0">'отчет 20 21'!$A$1:$S$64</definedName>
  </definedNames>
  <calcPr calcId="125725" refMode="R1C1"/>
</workbook>
</file>

<file path=xl/calcChain.xml><?xml version="1.0" encoding="utf-8"?>
<calcChain xmlns="http://schemas.openxmlformats.org/spreadsheetml/2006/main">
  <c r="I18" i="8"/>
  <c r="D54"/>
  <c r="I19"/>
  <c r="E55"/>
  <c r="D55"/>
  <c r="O53"/>
  <c r="N53"/>
  <c r="O56" l="1"/>
  <c r="O47"/>
  <c r="O44"/>
  <c r="O41"/>
  <c r="O38"/>
  <c r="O35"/>
  <c r="O32"/>
  <c r="O29"/>
  <c r="O26"/>
  <c r="N56"/>
  <c r="N50"/>
  <c r="N47"/>
  <c r="N44"/>
  <c r="N41"/>
  <c r="N38"/>
  <c r="N35"/>
  <c r="N32"/>
  <c r="N29"/>
  <c r="N26"/>
  <c r="O20"/>
  <c r="N20"/>
  <c r="E58"/>
  <c r="E57"/>
  <c r="E52"/>
  <c r="E51"/>
  <c r="E49"/>
  <c r="E48"/>
  <c r="E46"/>
  <c r="E45"/>
  <c r="E43"/>
  <c r="E42"/>
  <c r="E40"/>
  <c r="E39"/>
  <c r="E37"/>
  <c r="E36"/>
  <c r="E34"/>
  <c r="E33"/>
  <c r="E31"/>
  <c r="E30"/>
  <c r="E28"/>
  <c r="E27"/>
  <c r="E21"/>
  <c r="E22"/>
  <c r="D58"/>
  <c r="D57"/>
  <c r="D52"/>
  <c r="D51"/>
  <c r="D49"/>
  <c r="D48"/>
  <c r="D46"/>
  <c r="D45"/>
  <c r="D43"/>
  <c r="D42"/>
  <c r="D40"/>
  <c r="D39"/>
  <c r="D37"/>
  <c r="D36"/>
  <c r="D34"/>
  <c r="D33"/>
  <c r="D31"/>
  <c r="D30"/>
  <c r="D28"/>
  <c r="D27"/>
  <c r="D25"/>
  <c r="D24"/>
  <c r="D22"/>
  <c r="D21"/>
  <c r="K56"/>
  <c r="I56"/>
  <c r="K50"/>
  <c r="I50"/>
  <c r="K47"/>
  <c r="I47"/>
  <c r="K44"/>
  <c r="I44"/>
  <c r="K41"/>
  <c r="I41"/>
  <c r="K38"/>
  <c r="I38"/>
  <c r="K35"/>
  <c r="I35"/>
  <c r="K32"/>
  <c r="I32"/>
  <c r="K29"/>
  <c r="I29"/>
  <c r="K26"/>
  <c r="I26"/>
  <c r="K20"/>
  <c r="I20"/>
  <c r="K19"/>
  <c r="K16" s="1"/>
  <c r="K61" s="1"/>
  <c r="I16"/>
  <c r="K18"/>
  <c r="D32" l="1"/>
  <c r="D50"/>
  <c r="I61"/>
  <c r="K17"/>
  <c r="I17"/>
  <c r="K15"/>
  <c r="I15"/>
  <c r="H18"/>
  <c r="E18" s="1"/>
  <c r="H19"/>
  <c r="E19" s="1"/>
  <c r="F19"/>
  <c r="F16" s="1"/>
  <c r="D16" s="1"/>
  <c r="H41"/>
  <c r="E41" s="1"/>
  <c r="F41"/>
  <c r="D41" s="1"/>
  <c r="H56"/>
  <c r="E56" s="1"/>
  <c r="F56"/>
  <c r="D56" s="1"/>
  <c r="H50"/>
  <c r="E50" s="1"/>
  <c r="F50"/>
  <c r="H47"/>
  <c r="E47" s="1"/>
  <c r="F47"/>
  <c r="D47" s="1"/>
  <c r="H44"/>
  <c r="E44" s="1"/>
  <c r="F44"/>
  <c r="D44" s="1"/>
  <c r="H38"/>
  <c r="E38" s="1"/>
  <c r="F38"/>
  <c r="D38" s="1"/>
  <c r="H35"/>
  <c r="E35" s="1"/>
  <c r="F35"/>
  <c r="D35" s="1"/>
  <c r="H32"/>
  <c r="E32" s="1"/>
  <c r="F32"/>
  <c r="H29"/>
  <c r="E29" s="1"/>
  <c r="F29"/>
  <c r="D29" s="1"/>
  <c r="H26"/>
  <c r="E26" s="1"/>
  <c r="F26"/>
  <c r="D26" s="1"/>
  <c r="H23"/>
  <c r="E23" s="1"/>
  <c r="F23"/>
  <c r="D23" s="1"/>
  <c r="H20"/>
  <c r="E20" s="1"/>
  <c r="F20"/>
  <c r="D20" s="1"/>
  <c r="F18"/>
  <c r="D18" s="1"/>
  <c r="D19" l="1"/>
  <c r="K14"/>
  <c r="E15"/>
  <c r="K60"/>
  <c r="I14"/>
  <c r="I60"/>
  <c r="H15"/>
  <c r="H60" s="1"/>
  <c r="H17"/>
  <c r="E17" s="1"/>
  <c r="F17"/>
  <c r="D17" s="1"/>
  <c r="H16"/>
  <c r="E16" s="1"/>
  <c r="F61"/>
  <c r="D61" s="1"/>
  <c r="F15"/>
  <c r="D15" s="1"/>
  <c r="E60" l="1"/>
  <c r="K59"/>
  <c r="I59"/>
  <c r="H61"/>
  <c r="E61" s="1"/>
  <c r="H14"/>
  <c r="E14" s="1"/>
  <c r="F14"/>
  <c r="D14" s="1"/>
  <c r="F60"/>
  <c r="D60" s="1"/>
  <c r="H59" l="1"/>
  <c r="E59" s="1"/>
  <c r="F59"/>
  <c r="D59" s="1"/>
  <c r="O50"/>
</calcChain>
</file>

<file path=xl/sharedStrings.xml><?xml version="1.0" encoding="utf-8"?>
<sst xmlns="http://schemas.openxmlformats.org/spreadsheetml/2006/main" count="155" uniqueCount="75">
  <si>
    <t xml:space="preserve">                                  ОТЧЕТ</t>
  </si>
  <si>
    <t>N п/п</t>
  </si>
  <si>
    <t>Наименование цели, задачи, мероприятия ведомственной целевой программы (далее - ВЦП)</t>
  </si>
  <si>
    <t>Источник</t>
  </si>
  <si>
    <t>Значение</t>
  </si>
  <si>
    <t>Всего</t>
  </si>
  <si>
    <t>в том числе по годам реализации ВЦП</t>
  </si>
  <si>
    <t>план</t>
  </si>
  <si>
    <t>факт</t>
  </si>
  <si>
    <t>Всего, из них расходы за счет:</t>
  </si>
  <si>
    <t>x</t>
  </si>
  <si>
    <t>Итого</t>
  </si>
  <si>
    <t>Едини-ца измере-ния</t>
  </si>
  <si>
    <t>1.1</t>
  </si>
  <si>
    <t>Наименование</t>
  </si>
  <si>
    <t>процент</t>
  </si>
  <si>
    <t>Финансовое обеспечение мероприятия ВЦП &lt;1&gt;</t>
  </si>
  <si>
    <t>Объем (рублей) &lt;2&gt;</t>
  </si>
  <si>
    <t>Целевой индикатор реализации мероприятия (группы мероприятий) ВЦП &lt;1&gt;</t>
  </si>
  <si>
    <t>1. Налоговых и неналоговых доходов, поступлений  в районный бюджет нецелевого характера (далее - источник №1)</t>
  </si>
  <si>
    <t>2. Поступлений в районный бюджет целевого характера (далее - источник №2)</t>
  </si>
  <si>
    <t>1. Источник № 1</t>
  </si>
  <si>
    <t>2. Источник № 2</t>
  </si>
  <si>
    <t>Х</t>
  </si>
  <si>
    <t>удовлетворенность населения деятельностью органов местного самоуправления муниципального района</t>
  </si>
  <si>
    <t>Задача: 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</t>
  </si>
  <si>
    <t>Ведомственная целевая программа "Обеспечение эффективности осуществления своих полномочий администрацией Москаленского муниципального района Омской области"</t>
  </si>
  <si>
    <t xml:space="preserve">              о реализации ведомственной целевой программы Администрации Москаленского муниципального района Омской области    "Обеспечение эффективности осуществления своих полномочий администрацией Москаленского муниципального района Омской области"</t>
  </si>
  <si>
    <t>Цель: "Обеспечение реализации муниципальной программы Москаленского муниципального района Омской области "Повышение эффективности деятельности органов местного самоуправления Москаленского муниципального района Омской области</t>
  </si>
  <si>
    <t xml:space="preserve">Количество граждан замещавших отдельные муниципальные должности в Москаленском муниципальном районе </t>
  </si>
  <si>
    <t>чел</t>
  </si>
  <si>
    <t>Количество граждан имеющих звание почетный житель Москаленского района</t>
  </si>
  <si>
    <t>Количество обратившихся за адресной помощью лиц, оказавшихся в трудной жизненной ситуации</t>
  </si>
  <si>
    <t>Доля расходов на административно-хозяйственное обеспечение</t>
  </si>
  <si>
    <t>Количество лиц, имеющих право на получение доплат</t>
  </si>
  <si>
    <t>Глава муниципального района                   ___________________         /А.В. Ряполов/</t>
  </si>
  <si>
    <t>Количество заседаний комиссий по делам несовершеннолетних и защите их прав</t>
  </si>
  <si>
    <t>Количество заседаний административных комиссий</t>
  </si>
  <si>
    <t xml:space="preserve"> исполнения запланированному уровню расходов     содействие достижению наилучших значений показателей деятельности органов местного самоуправления муниципальных районов</t>
  </si>
  <si>
    <t>кол-во заседаний за год</t>
  </si>
  <si>
    <t>2021 год</t>
  </si>
  <si>
    <t>количество списков кандидатов в присяжные заседатели федеральных судов общей юрисдикции в Российской Федерации"</t>
  </si>
  <si>
    <t xml:space="preserve"> списков в год</t>
  </si>
  <si>
    <t>Мероприятие "Осуществление полномочий Российской Федерации по подготовке и проведению Всероссийской переписи населения 2020 года на территории Омской области</t>
  </si>
  <si>
    <t>Освоение финансирования,  по подготовке и проведению Всероссийской переписи населения 2020 года на территории Омской области</t>
  </si>
  <si>
    <t>Освоение финансирования на поощрение муниципальной управленческой команды</t>
  </si>
  <si>
    <t>Мероприятие "Поощрение муниципальной управленческой команды Омской области"</t>
  </si>
  <si>
    <t>Мероприятие "Доплата к трудовой пенсии лицам, замещавшим отдельные муниципальные должности в Москаленском муниципальном районе Омской области"</t>
  </si>
  <si>
    <t xml:space="preserve">Мероприятие "Выплаты гражданам имеющим звание "Почетный житель Москаленского района" </t>
  </si>
  <si>
    <t>Мероприятие "Единовременная адресная помощь лицам, оказавшимся в трудной жизненной ситуации"</t>
  </si>
  <si>
    <t>Мероприятие "Реализация прочих мероприятий"</t>
  </si>
  <si>
    <t>Мероприятие "Осуществление государственного полномочия по созданию и организации деятельности муниципальных комиссий по делам несовершеннолетних и защите их прав"</t>
  </si>
  <si>
    <t>Мероприятие "Осуществление государственного полномочия по созданию административных комиссий, в том числе обеспечению их деятельности"</t>
  </si>
  <si>
    <t>Мероприятие "Осуществление полномочий по составлению (изменению) списков кандидатов в присяжные заседатели"</t>
  </si>
  <si>
    <t>Мероприятие "Осуществление полномочий Российской Федерации по подготовке и проведению Всероссийской переписи населения 2020 года на территории Омской области"</t>
  </si>
  <si>
    <t>Мероприятие "Административно - хозяйственное обеспечение деятельности Администрации"</t>
  </si>
  <si>
    <t>"Мероприятие "Руководство и управление в сфере установленных функций органов местного самоуправления"</t>
  </si>
  <si>
    <t>2022 год</t>
  </si>
  <si>
    <t xml:space="preserve">(в рамках подпрограммы "Повышение эффективности деятельности органов местного самоуправления Москаленского муниципального района" )  за 2021 -2022 года    </t>
  </si>
  <si>
    <t>Мероприятие "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</si>
  <si>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Освоение финансирования, 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</si>
  <si>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</si>
  <si>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</si>
  <si>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</si>
  <si>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</si>
  <si>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</si>
  <si>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</si>
  <si>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</si>
  <si>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</si>
  <si>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</si>
  <si>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</si>
  <si>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</si>
  <si>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</si>
  <si>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в том числе неисполненные обязательства</t>
  </si>
  <si>
    <t>на 01.01.2023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</si>
</sst>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5" fillId="0" borderId="0"/>
    <xf numFmtId="0" fontId="4" fillId="0" borderId="0"/>
    <xf numFmtId="0" fontId="10" fillId="0" borderId="0"/>
    <xf numFmtId="0" fontId="10" fillId="0" borderId="0"/>
  </cellStyleXfs>
  <cellXfs count="152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" fontId="6" fillId="2" borderId="1" xfId="3" applyNumberFormat="1" applyFont="1" applyFill="1" applyBorder="1" applyAlignment="1">
      <alignment horizontal="center" vertical="center"/>
    </xf>
    <xf numFmtId="4" fontId="6" fillId="2" borderId="7" xfId="3" applyNumberFormat="1" applyFont="1" applyFill="1" applyBorder="1" applyAlignment="1">
      <alignment horizontal="center" vertical="center"/>
    </xf>
    <xf numFmtId="0" fontId="0" fillId="2" borderId="0" xfId="0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4" fontId="1" fillId="2" borderId="1" xfId="3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right" vertical="center"/>
    </xf>
    <xf numFmtId="4" fontId="1" fillId="2" borderId="4" xfId="3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0" fontId="2" fillId="0" borderId="14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NumberFormat="1" applyFont="1" applyBorder="1" applyAlignment="1" applyProtection="1">
      <alignment horizontal="center" vertical="center"/>
      <protection locked="0"/>
    </xf>
    <xf numFmtId="0" fontId="13" fillId="0" borderId="9" xfId="0" applyNumberFormat="1" applyFont="1" applyBorder="1" applyAlignment="1" applyProtection="1">
      <alignment horizontal="center" vertical="center"/>
      <protection locked="0"/>
    </xf>
    <xf numFmtId="0" fontId="13" fillId="0" borderId="4" xfId="0" applyNumberFormat="1" applyFont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9" fontId="3" fillId="0" borderId="0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NumberFormat="1" applyFont="1" applyBorder="1" applyAlignment="1" applyProtection="1">
      <alignment horizontal="center" vertical="center"/>
      <protection locked="0"/>
    </xf>
    <xf numFmtId="0" fontId="9" fillId="0" borderId="10" xfId="0" applyNumberFormat="1" applyFont="1" applyBorder="1" applyAlignment="1" applyProtection="1">
      <alignment horizontal="center" vertical="center"/>
      <protection locked="0"/>
    </xf>
    <xf numFmtId="0" fontId="9" fillId="0" borderId="6" xfId="0" applyNumberFormat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/>
    <xf numFmtId="0" fontId="9" fillId="0" borderId="7" xfId="0" applyFont="1" applyBorder="1"/>
    <xf numFmtId="0" fontId="9" fillId="0" borderId="9" xfId="0" applyFont="1" applyBorder="1"/>
  </cellXfs>
  <cellStyles count="6">
    <cellStyle name="Гиперссылка" xfId="1" builtinId="8"/>
    <cellStyle name="Обычный" xfId="0" builtinId="0"/>
    <cellStyle name="Обычный 2" xfId="2"/>
    <cellStyle name="Обычный 2 2" xfId="4"/>
    <cellStyle name="Обычный 2 3" xfId="5"/>
    <cellStyle name="Обычный_Расчет индикатор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4"/>
  <sheetViews>
    <sheetView tabSelected="1" view="pageBreakPreview" zoomScale="60" zoomScaleNormal="78" workbookViewId="0">
      <selection activeCell="D16" sqref="D16"/>
    </sheetView>
  </sheetViews>
  <sheetFormatPr defaultRowHeight="14.5"/>
  <cols>
    <col min="1" max="1" width="8.453125" customWidth="1"/>
    <col min="2" max="2" width="36" style="2" customWidth="1"/>
    <col min="3" max="3" width="38" customWidth="1"/>
    <col min="4" max="4" width="18.36328125" customWidth="1"/>
    <col min="5" max="5" width="20" customWidth="1"/>
    <col min="6" max="6" width="19.453125" customWidth="1"/>
    <col min="7" max="7" width="10.26953125" customWidth="1"/>
    <col min="8" max="9" width="21" customWidth="1"/>
    <col min="10" max="10" width="9.7265625" customWidth="1"/>
    <col min="11" max="11" width="21" customWidth="1"/>
    <col min="12" max="12" width="31.6328125" customWidth="1"/>
    <col min="13" max="13" width="10.6328125" customWidth="1"/>
    <col min="16" max="16" width="10.90625" customWidth="1"/>
    <col min="17" max="17" width="10.36328125" customWidth="1"/>
  </cols>
  <sheetData>
    <row r="1" spans="1:19" ht="18">
      <c r="A1" s="1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9" ht="18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9" ht="18">
      <c r="A3" s="77" t="s">
        <v>27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9" ht="18">
      <c r="A4" s="77" t="s">
        <v>58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9" ht="18">
      <c r="A5" s="76" t="s">
        <v>74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9" ht="18">
      <c r="A6" s="1"/>
    </row>
    <row r="7" spans="1:19" ht="18.649999999999999" customHeight="1">
      <c r="A7" s="78" t="s">
        <v>1</v>
      </c>
      <c r="B7" s="80" t="s">
        <v>2</v>
      </c>
      <c r="C7" s="118" t="s">
        <v>16</v>
      </c>
      <c r="D7" s="118"/>
      <c r="E7" s="118"/>
      <c r="F7" s="118"/>
      <c r="G7" s="118"/>
      <c r="H7" s="118"/>
      <c r="I7" s="118"/>
      <c r="J7" s="118"/>
      <c r="K7" s="118"/>
      <c r="L7" s="35" t="s">
        <v>18</v>
      </c>
      <c r="M7" s="36"/>
      <c r="N7" s="36"/>
      <c r="O7" s="36"/>
      <c r="P7" s="36"/>
      <c r="Q7" s="37"/>
      <c r="R7" s="3"/>
      <c r="S7" s="3"/>
    </row>
    <row r="8" spans="1:19" ht="18" customHeight="1">
      <c r="A8" s="79"/>
      <c r="B8" s="81"/>
      <c r="C8" s="82" t="s">
        <v>3</v>
      </c>
      <c r="D8" s="118" t="s">
        <v>17</v>
      </c>
      <c r="E8" s="118"/>
      <c r="F8" s="118"/>
      <c r="G8" s="118"/>
      <c r="H8" s="118"/>
      <c r="I8" s="118"/>
      <c r="J8" s="118"/>
      <c r="K8" s="118"/>
      <c r="L8" s="56" t="s">
        <v>14</v>
      </c>
      <c r="M8" s="139" t="s">
        <v>12</v>
      </c>
      <c r="N8" s="58" t="s">
        <v>4</v>
      </c>
      <c r="O8" s="145"/>
      <c r="P8" s="145"/>
      <c r="Q8" s="145"/>
      <c r="R8" s="146"/>
      <c r="S8" s="147"/>
    </row>
    <row r="9" spans="1:19" ht="18.649999999999999" customHeight="1">
      <c r="A9" s="79"/>
      <c r="B9" s="81"/>
      <c r="C9" s="82"/>
      <c r="D9" s="135" t="s">
        <v>5</v>
      </c>
      <c r="E9" s="136"/>
      <c r="F9" s="56" t="s">
        <v>6</v>
      </c>
      <c r="G9" s="56"/>
      <c r="H9" s="56"/>
      <c r="I9" s="56"/>
      <c r="J9" s="56"/>
      <c r="K9" s="56"/>
      <c r="L9" s="56"/>
      <c r="M9" s="139"/>
      <c r="N9" s="140" t="s">
        <v>5</v>
      </c>
      <c r="O9" s="140"/>
      <c r="P9" s="61" t="s">
        <v>6</v>
      </c>
      <c r="Q9" s="61"/>
      <c r="R9" s="61"/>
      <c r="S9" s="62"/>
    </row>
    <row r="10" spans="1:19" ht="18">
      <c r="A10" s="79"/>
      <c r="B10" s="81"/>
      <c r="C10" s="82"/>
      <c r="D10" s="137"/>
      <c r="E10" s="138"/>
      <c r="F10" s="83" t="s">
        <v>40</v>
      </c>
      <c r="G10" s="57"/>
      <c r="H10" s="56"/>
      <c r="I10" s="57" t="s">
        <v>57</v>
      </c>
      <c r="J10" s="57"/>
      <c r="K10" s="58"/>
      <c r="L10" s="56"/>
      <c r="M10" s="139"/>
      <c r="N10" s="56"/>
      <c r="O10" s="56"/>
      <c r="P10" s="84" t="s">
        <v>40</v>
      </c>
      <c r="Q10" s="85"/>
      <c r="R10" s="59" t="s">
        <v>57</v>
      </c>
      <c r="S10" s="60"/>
    </row>
    <row r="11" spans="1:19" ht="135" customHeight="1">
      <c r="A11" s="79"/>
      <c r="B11" s="81"/>
      <c r="C11" s="82"/>
      <c r="D11" s="40" t="s">
        <v>7</v>
      </c>
      <c r="E11" s="40" t="s">
        <v>8</v>
      </c>
      <c r="F11" s="132" t="s">
        <v>7</v>
      </c>
      <c r="G11" s="130" t="s">
        <v>73</v>
      </c>
      <c r="H11" s="132" t="s">
        <v>8</v>
      </c>
      <c r="I11" s="133" t="s">
        <v>7</v>
      </c>
      <c r="J11" s="131" t="s">
        <v>73</v>
      </c>
      <c r="K11" s="134" t="s">
        <v>8</v>
      </c>
      <c r="L11" s="57"/>
      <c r="M11" s="141"/>
      <c r="N11" s="38" t="s">
        <v>7</v>
      </c>
      <c r="O11" s="38" t="s">
        <v>8</v>
      </c>
      <c r="P11" s="142" t="s">
        <v>7</v>
      </c>
      <c r="Q11" s="143" t="s">
        <v>8</v>
      </c>
      <c r="R11" s="144" t="s">
        <v>7</v>
      </c>
      <c r="S11" s="144" t="s">
        <v>8</v>
      </c>
    </row>
    <row r="12" spans="1:19" ht="18">
      <c r="A12" s="34">
        <v>1</v>
      </c>
      <c r="B12" s="33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  <c r="J12" s="39">
        <v>10</v>
      </c>
      <c r="K12" s="148">
        <v>11</v>
      </c>
      <c r="L12" s="39">
        <v>12</v>
      </c>
      <c r="M12" s="39">
        <v>13</v>
      </c>
      <c r="N12" s="39">
        <v>14</v>
      </c>
      <c r="O12" s="39">
        <v>15</v>
      </c>
      <c r="P12" s="149">
        <v>16</v>
      </c>
      <c r="Q12" s="149">
        <v>17</v>
      </c>
      <c r="R12" s="150">
        <v>18</v>
      </c>
      <c r="S12" s="151">
        <v>19</v>
      </c>
    </row>
    <row r="13" spans="1:19" ht="18" customHeight="1">
      <c r="A13" s="96" t="s">
        <v>28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</row>
    <row r="14" spans="1:19" ht="25.75" customHeight="1">
      <c r="A14" s="80">
        <v>1</v>
      </c>
      <c r="B14" s="86" t="s">
        <v>25</v>
      </c>
      <c r="C14" s="16" t="s">
        <v>9</v>
      </c>
      <c r="D14" s="11">
        <f t="shared" ref="D14:D52" si="0">F14+I14</f>
        <v>97351113.370000005</v>
      </c>
      <c r="E14" s="11">
        <f>H14+K14</f>
        <v>97132912.780000001</v>
      </c>
      <c r="F14" s="12">
        <f t="shared" ref="F14:K14" si="1">F15+F16</f>
        <v>44516072.32</v>
      </c>
      <c r="G14" s="12"/>
      <c r="H14" s="12">
        <f t="shared" si="1"/>
        <v>44383851.75</v>
      </c>
      <c r="I14" s="12">
        <f t="shared" si="1"/>
        <v>52835041.050000012</v>
      </c>
      <c r="J14" s="12"/>
      <c r="K14" s="12">
        <f t="shared" si="1"/>
        <v>52749061.030000009</v>
      </c>
      <c r="L14" s="57" t="s">
        <v>10</v>
      </c>
      <c r="M14" s="57" t="s">
        <v>10</v>
      </c>
      <c r="N14" s="57" t="s">
        <v>10</v>
      </c>
      <c r="O14" s="57" t="s">
        <v>10</v>
      </c>
      <c r="P14" s="87" t="s">
        <v>10</v>
      </c>
      <c r="Q14" s="87" t="s">
        <v>10</v>
      </c>
      <c r="R14" s="63" t="s">
        <v>23</v>
      </c>
      <c r="S14" s="64"/>
    </row>
    <row r="15" spans="1:19" ht="85.25" customHeight="1">
      <c r="A15" s="80"/>
      <c r="B15" s="86"/>
      <c r="C15" s="17" t="s">
        <v>19</v>
      </c>
      <c r="D15" s="11">
        <f t="shared" si="0"/>
        <v>94115305.650000006</v>
      </c>
      <c r="E15" s="11">
        <f t="shared" ref="E15:E22" si="2">H15+K15</f>
        <v>93941597.219999999</v>
      </c>
      <c r="F15" s="12">
        <f t="shared" ref="F15:K16" si="3">F18</f>
        <v>42953803.729999997</v>
      </c>
      <c r="G15" s="12"/>
      <c r="H15" s="12">
        <f t="shared" si="3"/>
        <v>42859930.689999998</v>
      </c>
      <c r="I15" s="12">
        <f t="shared" si="3"/>
        <v>51161501.920000009</v>
      </c>
      <c r="J15" s="12"/>
      <c r="K15" s="12">
        <f t="shared" si="3"/>
        <v>51081666.530000009</v>
      </c>
      <c r="L15" s="57"/>
      <c r="M15" s="57"/>
      <c r="N15" s="57"/>
      <c r="O15" s="57"/>
      <c r="P15" s="87"/>
      <c r="Q15" s="87"/>
      <c r="R15" s="65"/>
      <c r="S15" s="66"/>
    </row>
    <row r="16" spans="1:19" ht="54">
      <c r="A16" s="80"/>
      <c r="B16" s="86"/>
      <c r="C16" s="17" t="s">
        <v>20</v>
      </c>
      <c r="D16" s="11">
        <f t="shared" si="0"/>
        <v>3235807.7199999997</v>
      </c>
      <c r="E16" s="11">
        <f t="shared" si="2"/>
        <v>3191315.5599999996</v>
      </c>
      <c r="F16" s="9">
        <f t="shared" si="3"/>
        <v>1562268.59</v>
      </c>
      <c r="G16" s="9"/>
      <c r="H16" s="9">
        <f t="shared" si="3"/>
        <v>1523921.06</v>
      </c>
      <c r="I16" s="9">
        <f t="shared" si="3"/>
        <v>1673539.1299999997</v>
      </c>
      <c r="J16" s="9"/>
      <c r="K16" s="9">
        <f t="shared" si="3"/>
        <v>1667394.4999999998</v>
      </c>
      <c r="L16" s="57"/>
      <c r="M16" s="57"/>
      <c r="N16" s="57"/>
      <c r="O16" s="57"/>
      <c r="P16" s="87"/>
      <c r="Q16" s="87"/>
      <c r="R16" s="67"/>
      <c r="S16" s="68"/>
    </row>
    <row r="17" spans="1:19" ht="32.4" customHeight="1">
      <c r="A17" s="95" t="s">
        <v>13</v>
      </c>
      <c r="B17" s="86" t="s">
        <v>26</v>
      </c>
      <c r="C17" s="4" t="s">
        <v>9</v>
      </c>
      <c r="D17" s="11">
        <f t="shared" si="0"/>
        <v>97351113.370000005</v>
      </c>
      <c r="E17" s="11">
        <f t="shared" si="2"/>
        <v>97132912.780000001</v>
      </c>
      <c r="F17" s="12">
        <f t="shared" ref="F17:K17" si="4">F18+F19</f>
        <v>44516072.32</v>
      </c>
      <c r="G17" s="12"/>
      <c r="H17" s="12">
        <f t="shared" si="4"/>
        <v>44383851.75</v>
      </c>
      <c r="I17" s="12">
        <f t="shared" si="4"/>
        <v>52835041.050000012</v>
      </c>
      <c r="J17" s="12"/>
      <c r="K17" s="12">
        <f t="shared" si="4"/>
        <v>52749061.030000009</v>
      </c>
      <c r="L17" s="57"/>
      <c r="M17" s="57"/>
      <c r="N17" s="96"/>
      <c r="O17" s="96"/>
      <c r="P17" s="88"/>
      <c r="Q17" s="88"/>
      <c r="R17" s="69"/>
      <c r="S17" s="70"/>
    </row>
    <row r="18" spans="1:19" ht="51" customHeight="1">
      <c r="A18" s="95"/>
      <c r="B18" s="86"/>
      <c r="C18" s="17" t="s">
        <v>21</v>
      </c>
      <c r="D18" s="11">
        <f t="shared" si="0"/>
        <v>94115305.650000006</v>
      </c>
      <c r="E18" s="11">
        <f t="shared" si="2"/>
        <v>93941597.219999999</v>
      </c>
      <c r="F18" s="12">
        <f>F21+F24+F27+F30+F33+F36+F39+F42+F45+F48+F57</f>
        <v>42953803.729999997</v>
      </c>
      <c r="G18" s="12"/>
      <c r="H18" s="12">
        <f>H21+H24+H27+H30+H33+H36+H39+H42+H45+H48+H57</f>
        <v>42859930.689999998</v>
      </c>
      <c r="I18" s="12">
        <f>I21+I24+I27+I30+I33+I36+I39+I42+I45+I48+I57</f>
        <v>51161501.920000009</v>
      </c>
      <c r="J18" s="12"/>
      <c r="K18" s="12">
        <f>K21+K24+K27+K30+K33+K36+K39+K42+K45+K48+K57</f>
        <v>51081666.530000009</v>
      </c>
      <c r="L18" s="57"/>
      <c r="M18" s="57"/>
      <c r="N18" s="96"/>
      <c r="O18" s="96"/>
      <c r="P18" s="88"/>
      <c r="Q18" s="88"/>
      <c r="R18" s="71"/>
      <c r="S18" s="72"/>
    </row>
    <row r="19" spans="1:19" ht="48.5" customHeight="1">
      <c r="A19" s="95"/>
      <c r="B19" s="86"/>
      <c r="C19" s="5" t="s">
        <v>22</v>
      </c>
      <c r="D19" s="11">
        <f t="shared" si="0"/>
        <v>3235807.7199999997</v>
      </c>
      <c r="E19" s="11">
        <f t="shared" si="2"/>
        <v>3191315.5599999996</v>
      </c>
      <c r="F19" s="13">
        <f>F22+F25+F28+F31+F34+F37+F40+F43+F46+F49+F52+F58</f>
        <v>1562268.59</v>
      </c>
      <c r="G19" s="13"/>
      <c r="H19" s="13">
        <f>H22+H25+H28+H31+H34+H37+H40+H43+H46+H49+H52+H58</f>
        <v>1523921.06</v>
      </c>
      <c r="I19" s="13">
        <f>I22+I25+I28+I31+I34+I37+I40+I43+I46+I49+I52+I58+I55</f>
        <v>1673539.1299999997</v>
      </c>
      <c r="J19" s="13"/>
      <c r="K19" s="13">
        <f>K22+K25+K28+K31+K34+K37+K40+K43+K46+K49+K52+K58</f>
        <v>1667394.4999999998</v>
      </c>
      <c r="L19" s="57"/>
      <c r="M19" s="57"/>
      <c r="N19" s="96"/>
      <c r="O19" s="96"/>
      <c r="P19" s="88"/>
      <c r="Q19" s="88"/>
      <c r="R19" s="73"/>
      <c r="S19" s="74"/>
    </row>
    <row r="20" spans="1:19" ht="33" customHeight="1">
      <c r="A20" s="89" t="s">
        <v>61</v>
      </c>
      <c r="B20" s="92" t="s">
        <v>56</v>
      </c>
      <c r="C20" s="4" t="s">
        <v>9</v>
      </c>
      <c r="D20" s="11">
        <f t="shared" si="0"/>
        <v>40397004.950000003</v>
      </c>
      <c r="E20" s="11">
        <f t="shared" si="2"/>
        <v>40397004.950000003</v>
      </c>
      <c r="F20" s="9">
        <f t="shared" ref="F20:K20" si="5">F21+F22</f>
        <v>18109400.600000001</v>
      </c>
      <c r="G20" s="9"/>
      <c r="H20" s="9">
        <f t="shared" si="5"/>
        <v>18109400.600000001</v>
      </c>
      <c r="I20" s="9">
        <f t="shared" si="5"/>
        <v>22287604.350000001</v>
      </c>
      <c r="J20" s="9"/>
      <c r="K20" s="9">
        <f t="shared" si="5"/>
        <v>22287604.350000001</v>
      </c>
      <c r="L20" s="92" t="s">
        <v>29</v>
      </c>
      <c r="M20" s="92" t="s">
        <v>30</v>
      </c>
      <c r="N20" s="57">
        <f>P20+R20</f>
        <v>50</v>
      </c>
      <c r="O20" s="57">
        <f>Q20+S20</f>
        <v>49</v>
      </c>
      <c r="P20" s="97">
        <v>24</v>
      </c>
      <c r="Q20" s="100">
        <v>23</v>
      </c>
      <c r="R20" s="41">
        <v>26</v>
      </c>
      <c r="S20" s="41">
        <v>26</v>
      </c>
    </row>
    <row r="21" spans="1:19" ht="33" customHeight="1">
      <c r="A21" s="90"/>
      <c r="B21" s="93"/>
      <c r="C21" s="17" t="s">
        <v>21</v>
      </c>
      <c r="D21" s="11">
        <f t="shared" si="0"/>
        <v>40397004.950000003</v>
      </c>
      <c r="E21" s="11">
        <f t="shared" si="2"/>
        <v>40397004.950000003</v>
      </c>
      <c r="F21" s="14">
        <v>18109400.600000001</v>
      </c>
      <c r="G21" s="14"/>
      <c r="H21" s="14">
        <v>18109400.600000001</v>
      </c>
      <c r="I21" s="14">
        <v>22287604.350000001</v>
      </c>
      <c r="J21" s="14"/>
      <c r="K21" s="14">
        <v>22287604.350000001</v>
      </c>
      <c r="L21" s="93"/>
      <c r="M21" s="93"/>
      <c r="N21" s="57"/>
      <c r="O21" s="57"/>
      <c r="P21" s="98"/>
      <c r="Q21" s="101"/>
      <c r="R21" s="42"/>
      <c r="S21" s="42"/>
    </row>
    <row r="22" spans="1:19" ht="36.5" customHeight="1">
      <c r="A22" s="91"/>
      <c r="B22" s="94"/>
      <c r="C22" s="5" t="s">
        <v>22</v>
      </c>
      <c r="D22" s="11">
        <f t="shared" si="0"/>
        <v>0</v>
      </c>
      <c r="E22" s="11">
        <f t="shared" si="2"/>
        <v>0</v>
      </c>
      <c r="F22" s="9">
        <v>0</v>
      </c>
      <c r="G22" s="9"/>
      <c r="H22" s="9">
        <v>0</v>
      </c>
      <c r="I22" s="20">
        <v>0</v>
      </c>
      <c r="J22" s="20"/>
      <c r="K22" s="20">
        <v>0</v>
      </c>
      <c r="L22" s="94"/>
      <c r="M22" s="94"/>
      <c r="N22" s="57"/>
      <c r="O22" s="57"/>
      <c r="P22" s="99"/>
      <c r="Q22" s="102"/>
      <c r="R22" s="43"/>
      <c r="S22" s="43"/>
    </row>
    <row r="23" spans="1:19" ht="0.65" hidden="1" customHeight="1">
      <c r="A23" s="89"/>
      <c r="B23" s="106" t="s">
        <v>43</v>
      </c>
      <c r="C23" s="4" t="s">
        <v>9</v>
      </c>
      <c r="D23" s="11">
        <f t="shared" si="0"/>
        <v>0</v>
      </c>
      <c r="E23" s="11">
        <f t="shared" ref="E23" si="6">H23</f>
        <v>0</v>
      </c>
      <c r="F23" s="9">
        <f t="shared" ref="F23:H23" si="7">F24+F25</f>
        <v>0</v>
      </c>
      <c r="G23" s="9"/>
      <c r="H23" s="9">
        <f t="shared" si="7"/>
        <v>0</v>
      </c>
      <c r="I23" s="19"/>
      <c r="J23" s="19"/>
      <c r="K23" s="19"/>
      <c r="L23" s="92" t="s">
        <v>38</v>
      </c>
      <c r="M23" s="103" t="s">
        <v>15</v>
      </c>
      <c r="N23" s="57"/>
      <c r="O23" s="57"/>
      <c r="P23" s="97"/>
      <c r="Q23" s="100"/>
      <c r="R23" s="28"/>
      <c r="S23" s="28"/>
    </row>
    <row r="24" spans="1:19" ht="18" hidden="1">
      <c r="A24" s="90"/>
      <c r="B24" s="124"/>
      <c r="C24" s="17" t="s">
        <v>21</v>
      </c>
      <c r="D24" s="11">
        <f t="shared" si="0"/>
        <v>0</v>
      </c>
      <c r="E24" s="11"/>
      <c r="F24" s="9"/>
      <c r="G24" s="9"/>
      <c r="H24" s="9"/>
      <c r="I24" s="21"/>
      <c r="J24" s="21"/>
      <c r="K24" s="21"/>
      <c r="L24" s="93"/>
      <c r="M24" s="104"/>
      <c r="N24" s="57"/>
      <c r="O24" s="57"/>
      <c r="P24" s="98"/>
      <c r="Q24" s="101"/>
      <c r="R24" s="28"/>
      <c r="S24" s="28"/>
    </row>
    <row r="25" spans="1:19" ht="55.25" hidden="1" customHeight="1">
      <c r="A25" s="91"/>
      <c r="B25" s="125"/>
      <c r="C25" s="5" t="s">
        <v>22</v>
      </c>
      <c r="D25" s="11">
        <f t="shared" si="0"/>
        <v>0</v>
      </c>
      <c r="E25" s="11"/>
      <c r="F25" s="15"/>
      <c r="G25" s="15"/>
      <c r="H25" s="15"/>
      <c r="I25" s="22"/>
      <c r="J25" s="22"/>
      <c r="K25" s="22"/>
      <c r="L25" s="94"/>
      <c r="M25" s="105"/>
      <c r="N25" s="57"/>
      <c r="O25" s="57"/>
      <c r="P25" s="99"/>
      <c r="Q25" s="102"/>
      <c r="R25" s="28"/>
      <c r="S25" s="28"/>
    </row>
    <row r="26" spans="1:19" ht="39.65" customHeight="1">
      <c r="A26" s="89" t="s">
        <v>62</v>
      </c>
      <c r="B26" s="103" t="s">
        <v>47</v>
      </c>
      <c r="C26" s="4" t="s">
        <v>9</v>
      </c>
      <c r="D26" s="11">
        <f t="shared" si="0"/>
        <v>4872542.18</v>
      </c>
      <c r="E26" s="11">
        <f t="shared" ref="E26:E52" si="8">H26+K26</f>
        <v>4872542.18</v>
      </c>
      <c r="F26" s="9">
        <f t="shared" ref="F26:K26" si="9">F27+F28</f>
        <v>2272334.5099999998</v>
      </c>
      <c r="G26" s="9"/>
      <c r="H26" s="9">
        <f t="shared" si="9"/>
        <v>2272334.5099999998</v>
      </c>
      <c r="I26" s="9">
        <f t="shared" si="9"/>
        <v>2600207.67</v>
      </c>
      <c r="J26" s="9"/>
      <c r="K26" s="32">
        <f t="shared" si="9"/>
        <v>2600207.67</v>
      </c>
      <c r="L26" s="92" t="s">
        <v>34</v>
      </c>
      <c r="M26" s="92" t="s">
        <v>30</v>
      </c>
      <c r="N26" s="57">
        <f t="shared" ref="N26" si="10">P26+R26</f>
        <v>62</v>
      </c>
      <c r="O26" s="57">
        <f t="shared" ref="O26" si="11">Q26+S26</f>
        <v>62</v>
      </c>
      <c r="P26" s="97">
        <v>31</v>
      </c>
      <c r="Q26" s="100">
        <v>31</v>
      </c>
      <c r="R26" s="41">
        <v>31</v>
      </c>
      <c r="S26" s="41">
        <v>31</v>
      </c>
    </row>
    <row r="27" spans="1:19" ht="39.5" customHeight="1">
      <c r="A27" s="90"/>
      <c r="B27" s="104"/>
      <c r="C27" s="18" t="s">
        <v>21</v>
      </c>
      <c r="D27" s="11">
        <f t="shared" si="0"/>
        <v>4872542.18</v>
      </c>
      <c r="E27" s="11">
        <f t="shared" si="8"/>
        <v>4872542.18</v>
      </c>
      <c r="F27" s="6">
        <v>2272334.5099999998</v>
      </c>
      <c r="G27" s="6"/>
      <c r="H27" s="6">
        <v>2272334.5099999998</v>
      </c>
      <c r="I27" s="6">
        <v>2600207.67</v>
      </c>
      <c r="J27" s="6"/>
      <c r="K27" s="6">
        <v>2600207.67</v>
      </c>
      <c r="L27" s="93"/>
      <c r="M27" s="93"/>
      <c r="N27" s="57"/>
      <c r="O27" s="57"/>
      <c r="P27" s="98"/>
      <c r="Q27" s="101"/>
      <c r="R27" s="42"/>
      <c r="S27" s="42"/>
    </row>
    <row r="28" spans="1:19" ht="41.4" customHeight="1">
      <c r="A28" s="91"/>
      <c r="B28" s="105"/>
      <c r="C28" s="5" t="s">
        <v>22</v>
      </c>
      <c r="D28" s="11">
        <f t="shared" si="0"/>
        <v>0</v>
      </c>
      <c r="E28" s="11">
        <f t="shared" si="8"/>
        <v>0</v>
      </c>
      <c r="F28" s="9">
        <v>0</v>
      </c>
      <c r="G28" s="9"/>
      <c r="H28" s="9">
        <v>0</v>
      </c>
      <c r="I28" s="20">
        <v>0</v>
      </c>
      <c r="J28" s="20"/>
      <c r="K28" s="20">
        <v>0</v>
      </c>
      <c r="L28" s="94"/>
      <c r="M28" s="94"/>
      <c r="N28" s="57"/>
      <c r="O28" s="57"/>
      <c r="P28" s="99"/>
      <c r="Q28" s="102"/>
      <c r="R28" s="43"/>
      <c r="S28" s="43"/>
    </row>
    <row r="29" spans="1:19" ht="25.25" customHeight="1">
      <c r="A29" s="89" t="s">
        <v>63</v>
      </c>
      <c r="B29" s="92" t="s">
        <v>48</v>
      </c>
      <c r="C29" s="4" t="s">
        <v>9</v>
      </c>
      <c r="D29" s="11">
        <f t="shared" si="0"/>
        <v>168000</v>
      </c>
      <c r="E29" s="11">
        <f t="shared" si="8"/>
        <v>168000</v>
      </c>
      <c r="F29" s="9">
        <f t="shared" ref="F29:K29" si="12">F30+F31</f>
        <v>84000</v>
      </c>
      <c r="G29" s="9"/>
      <c r="H29" s="9">
        <f t="shared" si="12"/>
        <v>84000</v>
      </c>
      <c r="I29" s="9">
        <f t="shared" si="12"/>
        <v>84000</v>
      </c>
      <c r="J29" s="9"/>
      <c r="K29" s="9">
        <f t="shared" si="12"/>
        <v>84000</v>
      </c>
      <c r="L29" s="92" t="s">
        <v>31</v>
      </c>
      <c r="M29" s="92" t="s">
        <v>30</v>
      </c>
      <c r="N29" s="57">
        <f t="shared" ref="N29" si="13">P29+R29</f>
        <v>14</v>
      </c>
      <c r="O29" s="57">
        <f t="shared" ref="O29" si="14">Q29+S29</f>
        <v>14</v>
      </c>
      <c r="P29" s="97">
        <v>7</v>
      </c>
      <c r="Q29" s="100">
        <v>7</v>
      </c>
      <c r="R29" s="41">
        <v>7</v>
      </c>
      <c r="S29" s="41">
        <v>7</v>
      </c>
    </row>
    <row r="30" spans="1:19" ht="27" customHeight="1">
      <c r="A30" s="90"/>
      <c r="B30" s="93"/>
      <c r="C30" s="17" t="s">
        <v>21</v>
      </c>
      <c r="D30" s="11">
        <f t="shared" si="0"/>
        <v>168000</v>
      </c>
      <c r="E30" s="11">
        <f t="shared" si="8"/>
        <v>168000</v>
      </c>
      <c r="F30" s="9">
        <v>84000</v>
      </c>
      <c r="G30" s="9"/>
      <c r="H30" s="9">
        <v>84000</v>
      </c>
      <c r="I30" s="9">
        <v>84000</v>
      </c>
      <c r="J30" s="9"/>
      <c r="K30" s="32">
        <v>84000</v>
      </c>
      <c r="L30" s="93"/>
      <c r="M30" s="93"/>
      <c r="N30" s="57"/>
      <c r="O30" s="57"/>
      <c r="P30" s="98"/>
      <c r="Q30" s="101"/>
      <c r="R30" s="42"/>
      <c r="S30" s="42"/>
    </row>
    <row r="31" spans="1:19" ht="38.4" customHeight="1">
      <c r="A31" s="91"/>
      <c r="B31" s="94"/>
      <c r="C31" s="5" t="s">
        <v>22</v>
      </c>
      <c r="D31" s="11">
        <f t="shared" si="0"/>
        <v>0</v>
      </c>
      <c r="E31" s="11">
        <f t="shared" si="8"/>
        <v>0</v>
      </c>
      <c r="F31" s="9">
        <v>0</v>
      </c>
      <c r="G31" s="9"/>
      <c r="H31" s="9">
        <v>0</v>
      </c>
      <c r="I31" s="20">
        <v>0</v>
      </c>
      <c r="J31" s="20"/>
      <c r="K31" s="20">
        <v>0</v>
      </c>
      <c r="L31" s="94"/>
      <c r="M31" s="94"/>
      <c r="N31" s="57"/>
      <c r="O31" s="57"/>
      <c r="P31" s="99"/>
      <c r="Q31" s="102"/>
      <c r="R31" s="43"/>
      <c r="S31" s="43"/>
    </row>
    <row r="32" spans="1:19" ht="25.25" customHeight="1">
      <c r="A32" s="89" t="s">
        <v>64</v>
      </c>
      <c r="B32" s="92" t="s">
        <v>49</v>
      </c>
      <c r="C32" s="4" t="s">
        <v>9</v>
      </c>
      <c r="D32" s="11">
        <f t="shared" si="0"/>
        <v>107000</v>
      </c>
      <c r="E32" s="11">
        <f t="shared" si="8"/>
        <v>107000</v>
      </c>
      <c r="F32" s="9">
        <f t="shared" ref="F32:K32" si="15">F33+F34</f>
        <v>53000</v>
      </c>
      <c r="G32" s="9"/>
      <c r="H32" s="9">
        <f t="shared" si="15"/>
        <v>53000</v>
      </c>
      <c r="I32" s="9">
        <f t="shared" si="15"/>
        <v>54000</v>
      </c>
      <c r="J32" s="9"/>
      <c r="K32" s="9">
        <f t="shared" si="15"/>
        <v>54000</v>
      </c>
      <c r="L32" s="92" t="s">
        <v>32</v>
      </c>
      <c r="M32" s="92" t="s">
        <v>30</v>
      </c>
      <c r="N32" s="57">
        <f t="shared" ref="N32" si="16">P32+R32</f>
        <v>24</v>
      </c>
      <c r="O32" s="57">
        <f t="shared" ref="O32" si="17">Q32+S32</f>
        <v>24</v>
      </c>
      <c r="P32" s="57">
        <v>13</v>
      </c>
      <c r="Q32" s="87">
        <v>13</v>
      </c>
      <c r="R32" s="41">
        <v>11</v>
      </c>
      <c r="S32" s="41">
        <v>11</v>
      </c>
    </row>
    <row r="33" spans="1:19" ht="26.4" customHeight="1">
      <c r="A33" s="90"/>
      <c r="B33" s="93"/>
      <c r="C33" s="17" t="s">
        <v>21</v>
      </c>
      <c r="D33" s="11">
        <f t="shared" si="0"/>
        <v>107000</v>
      </c>
      <c r="E33" s="11">
        <f t="shared" si="8"/>
        <v>107000</v>
      </c>
      <c r="F33" s="9">
        <v>53000</v>
      </c>
      <c r="G33" s="9"/>
      <c r="H33" s="9">
        <v>53000</v>
      </c>
      <c r="I33" s="9">
        <v>54000</v>
      </c>
      <c r="J33" s="9"/>
      <c r="K33" s="9">
        <v>54000</v>
      </c>
      <c r="L33" s="93"/>
      <c r="M33" s="93"/>
      <c r="N33" s="57"/>
      <c r="O33" s="57"/>
      <c r="P33" s="57"/>
      <c r="Q33" s="87"/>
      <c r="R33" s="42"/>
      <c r="S33" s="42"/>
    </row>
    <row r="34" spans="1:19" ht="33.65" customHeight="1">
      <c r="A34" s="91"/>
      <c r="B34" s="94"/>
      <c r="C34" s="5" t="s">
        <v>22</v>
      </c>
      <c r="D34" s="11">
        <f t="shared" si="0"/>
        <v>0</v>
      </c>
      <c r="E34" s="11">
        <f t="shared" si="8"/>
        <v>0</v>
      </c>
      <c r="F34" s="9">
        <v>0</v>
      </c>
      <c r="G34" s="9"/>
      <c r="H34" s="9">
        <v>0</v>
      </c>
      <c r="I34" s="20"/>
      <c r="J34" s="20"/>
      <c r="K34" s="20"/>
      <c r="L34" s="94"/>
      <c r="M34" s="94"/>
      <c r="N34" s="57"/>
      <c r="O34" s="57"/>
      <c r="P34" s="57"/>
      <c r="Q34" s="87"/>
      <c r="R34" s="43"/>
      <c r="S34" s="43"/>
    </row>
    <row r="35" spans="1:19" ht="40.75" customHeight="1">
      <c r="A35" s="89" t="s">
        <v>65</v>
      </c>
      <c r="B35" s="92" t="s">
        <v>55</v>
      </c>
      <c r="C35" s="4" t="s">
        <v>9</v>
      </c>
      <c r="D35" s="11">
        <f t="shared" si="0"/>
        <v>44715884.980000004</v>
      </c>
      <c r="E35" s="11">
        <f t="shared" si="8"/>
        <v>44542176.549999997</v>
      </c>
      <c r="F35" s="9">
        <f t="shared" ref="F35:K35" si="18">F36+F37</f>
        <v>20022925.789999999</v>
      </c>
      <c r="G35" s="9"/>
      <c r="H35" s="9">
        <f t="shared" si="18"/>
        <v>19929052.75</v>
      </c>
      <c r="I35" s="9">
        <f t="shared" si="18"/>
        <v>24692959.190000001</v>
      </c>
      <c r="J35" s="9"/>
      <c r="K35" s="9">
        <f t="shared" si="18"/>
        <v>24613123.800000001</v>
      </c>
      <c r="L35" s="92" t="s">
        <v>33</v>
      </c>
      <c r="M35" s="92" t="s">
        <v>15</v>
      </c>
      <c r="N35" s="57">
        <f t="shared" ref="N35" si="19">P35+R35</f>
        <v>93</v>
      </c>
      <c r="O35" s="57">
        <f t="shared" ref="O35" si="20">Q35+S35</f>
        <v>92</v>
      </c>
      <c r="P35" s="97">
        <v>45</v>
      </c>
      <c r="Q35" s="100">
        <v>45</v>
      </c>
      <c r="R35" s="41">
        <v>48</v>
      </c>
      <c r="S35" s="41">
        <v>47</v>
      </c>
    </row>
    <row r="36" spans="1:19" ht="38.4" customHeight="1">
      <c r="A36" s="90"/>
      <c r="B36" s="93"/>
      <c r="C36" s="17" t="s">
        <v>21</v>
      </c>
      <c r="D36" s="11">
        <f t="shared" si="0"/>
        <v>44715884.980000004</v>
      </c>
      <c r="E36" s="11">
        <f t="shared" si="8"/>
        <v>44542176.549999997</v>
      </c>
      <c r="F36" s="7">
        <v>20022925.789999999</v>
      </c>
      <c r="G36" s="7"/>
      <c r="H36" s="7">
        <v>19929052.75</v>
      </c>
      <c r="I36" s="6">
        <v>24692959.190000001</v>
      </c>
      <c r="J36" s="6"/>
      <c r="K36" s="6">
        <v>24613123.800000001</v>
      </c>
      <c r="L36" s="93"/>
      <c r="M36" s="93"/>
      <c r="N36" s="57"/>
      <c r="O36" s="57"/>
      <c r="P36" s="98"/>
      <c r="Q36" s="101"/>
      <c r="R36" s="42"/>
      <c r="S36" s="42"/>
    </row>
    <row r="37" spans="1:19" ht="40.25" customHeight="1">
      <c r="A37" s="91"/>
      <c r="B37" s="94"/>
      <c r="C37" s="5" t="s">
        <v>22</v>
      </c>
      <c r="D37" s="11">
        <f t="shared" si="0"/>
        <v>0</v>
      </c>
      <c r="E37" s="11">
        <f t="shared" si="8"/>
        <v>0</v>
      </c>
      <c r="F37" s="9">
        <v>0</v>
      </c>
      <c r="G37" s="9"/>
      <c r="H37" s="9">
        <v>0</v>
      </c>
      <c r="I37" s="20">
        <v>0</v>
      </c>
      <c r="J37" s="20"/>
      <c r="K37" s="20">
        <v>0</v>
      </c>
      <c r="L37" s="94"/>
      <c r="M37" s="94"/>
      <c r="N37" s="57"/>
      <c r="O37" s="57"/>
      <c r="P37" s="99"/>
      <c r="Q37" s="102"/>
      <c r="R37" s="43"/>
      <c r="S37" s="43"/>
    </row>
    <row r="38" spans="1:19" ht="39.65" customHeight="1">
      <c r="A38" s="89" t="s">
        <v>66</v>
      </c>
      <c r="B38" s="103" t="s">
        <v>50</v>
      </c>
      <c r="C38" s="4" t="s">
        <v>9</v>
      </c>
      <c r="D38" s="11">
        <f t="shared" si="0"/>
        <v>3854873.54</v>
      </c>
      <c r="E38" s="11">
        <f t="shared" si="8"/>
        <v>3854873.54</v>
      </c>
      <c r="F38" s="9">
        <f t="shared" ref="F38:K38" si="21">F39+F40</f>
        <v>2412142.83</v>
      </c>
      <c r="G38" s="9"/>
      <c r="H38" s="9">
        <f t="shared" si="21"/>
        <v>2412142.83</v>
      </c>
      <c r="I38" s="9">
        <f t="shared" si="21"/>
        <v>1442730.71</v>
      </c>
      <c r="J38" s="9"/>
      <c r="K38" s="9">
        <f t="shared" si="21"/>
        <v>1442730.71</v>
      </c>
      <c r="L38" s="92" t="s">
        <v>24</v>
      </c>
      <c r="M38" s="92" t="s">
        <v>15</v>
      </c>
      <c r="N38" s="57">
        <f t="shared" ref="N38" si="22">P38+R38</f>
        <v>110</v>
      </c>
      <c r="O38" s="57">
        <f t="shared" ref="O38" si="23">Q38+S38</f>
        <v>110</v>
      </c>
      <c r="P38" s="47">
        <v>55</v>
      </c>
      <c r="Q38" s="50">
        <v>55</v>
      </c>
      <c r="R38" s="41">
        <v>55</v>
      </c>
      <c r="S38" s="41">
        <v>55</v>
      </c>
    </row>
    <row r="39" spans="1:19" ht="36.65" customHeight="1">
      <c r="A39" s="90"/>
      <c r="B39" s="104"/>
      <c r="C39" s="17" t="s">
        <v>21</v>
      </c>
      <c r="D39" s="11">
        <f t="shared" si="0"/>
        <v>3854873.54</v>
      </c>
      <c r="E39" s="11">
        <f t="shared" si="8"/>
        <v>3854873.54</v>
      </c>
      <c r="F39" s="6">
        <v>2412142.83</v>
      </c>
      <c r="G39" s="6"/>
      <c r="H39" s="6">
        <v>2412142.83</v>
      </c>
      <c r="I39" s="6">
        <v>1442730.71</v>
      </c>
      <c r="J39" s="6"/>
      <c r="K39" s="6">
        <v>1442730.71</v>
      </c>
      <c r="L39" s="93"/>
      <c r="M39" s="93"/>
      <c r="N39" s="57"/>
      <c r="O39" s="57"/>
      <c r="P39" s="48"/>
      <c r="Q39" s="51"/>
      <c r="R39" s="42"/>
      <c r="S39" s="42"/>
    </row>
    <row r="40" spans="1:19" ht="39" customHeight="1">
      <c r="A40" s="91"/>
      <c r="B40" s="105"/>
      <c r="C40" s="5" t="s">
        <v>22</v>
      </c>
      <c r="D40" s="11">
        <f t="shared" si="0"/>
        <v>0</v>
      </c>
      <c r="E40" s="11">
        <f t="shared" si="8"/>
        <v>0</v>
      </c>
      <c r="F40" s="9">
        <v>0</v>
      </c>
      <c r="G40" s="9"/>
      <c r="H40" s="9">
        <v>0</v>
      </c>
      <c r="I40" s="20">
        <v>0</v>
      </c>
      <c r="J40" s="20"/>
      <c r="K40" s="20">
        <v>0</v>
      </c>
      <c r="L40" s="94"/>
      <c r="M40" s="94"/>
      <c r="N40" s="57"/>
      <c r="O40" s="57"/>
      <c r="P40" s="49"/>
      <c r="Q40" s="52"/>
      <c r="R40" s="43"/>
      <c r="S40" s="43"/>
    </row>
    <row r="41" spans="1:19" ht="32.4" customHeight="1">
      <c r="A41" s="89" t="s">
        <v>67</v>
      </c>
      <c r="B41" s="106" t="s">
        <v>54</v>
      </c>
      <c r="C41" s="4" t="s">
        <v>9</v>
      </c>
      <c r="D41" s="11">
        <f t="shared" si="0"/>
        <v>414498.4</v>
      </c>
      <c r="E41" s="11">
        <f t="shared" si="8"/>
        <v>376796.08</v>
      </c>
      <c r="F41" s="9">
        <f t="shared" ref="F41:K41" si="24">F42+F43</f>
        <v>414498.4</v>
      </c>
      <c r="G41" s="9"/>
      <c r="H41" s="9">
        <f t="shared" si="24"/>
        <v>376796.08</v>
      </c>
      <c r="I41" s="9">
        <f t="shared" si="24"/>
        <v>0</v>
      </c>
      <c r="J41" s="9"/>
      <c r="K41" s="9">
        <f t="shared" si="24"/>
        <v>0</v>
      </c>
      <c r="L41" s="103" t="s">
        <v>44</v>
      </c>
      <c r="M41" s="103" t="s">
        <v>15</v>
      </c>
      <c r="N41" s="57">
        <f t="shared" ref="N41" si="25">P41+R41</f>
        <v>100</v>
      </c>
      <c r="O41" s="57">
        <f t="shared" ref="O41" si="26">Q41+S41</f>
        <v>91</v>
      </c>
      <c r="P41" s="47">
        <v>100</v>
      </c>
      <c r="Q41" s="50">
        <v>91</v>
      </c>
      <c r="R41" s="41"/>
      <c r="S41" s="41"/>
    </row>
    <row r="42" spans="1:19" ht="28.25" customHeight="1">
      <c r="A42" s="90"/>
      <c r="B42" s="107"/>
      <c r="C42" s="17" t="s">
        <v>21</v>
      </c>
      <c r="D42" s="11">
        <f t="shared" si="0"/>
        <v>0</v>
      </c>
      <c r="E42" s="11">
        <f t="shared" si="8"/>
        <v>0</v>
      </c>
      <c r="F42" s="9">
        <v>0</v>
      </c>
      <c r="G42" s="9"/>
      <c r="H42" s="9">
        <v>0</v>
      </c>
      <c r="I42" s="9">
        <v>0</v>
      </c>
      <c r="J42" s="9"/>
      <c r="K42" s="9">
        <v>0</v>
      </c>
      <c r="L42" s="104"/>
      <c r="M42" s="104"/>
      <c r="N42" s="57"/>
      <c r="O42" s="57"/>
      <c r="P42" s="48"/>
      <c r="Q42" s="51"/>
      <c r="R42" s="42"/>
      <c r="S42" s="42"/>
    </row>
    <row r="43" spans="1:19" ht="72.650000000000006" customHeight="1">
      <c r="A43" s="91"/>
      <c r="B43" s="108"/>
      <c r="C43" s="5" t="s">
        <v>22</v>
      </c>
      <c r="D43" s="11">
        <f t="shared" si="0"/>
        <v>414498.4</v>
      </c>
      <c r="E43" s="11">
        <f t="shared" si="8"/>
        <v>376796.08</v>
      </c>
      <c r="F43" s="29">
        <v>414498.4</v>
      </c>
      <c r="G43" s="29"/>
      <c r="H43" s="29">
        <v>376796.08</v>
      </c>
      <c r="I43" s="22">
        <v>0</v>
      </c>
      <c r="J43" s="22"/>
      <c r="K43" s="22">
        <v>0</v>
      </c>
      <c r="L43" s="105"/>
      <c r="M43" s="105"/>
      <c r="N43" s="57"/>
      <c r="O43" s="57"/>
      <c r="P43" s="49"/>
      <c r="Q43" s="52"/>
      <c r="R43" s="43"/>
      <c r="S43" s="43"/>
    </row>
    <row r="44" spans="1:19" ht="44.4" customHeight="1">
      <c r="A44" s="89" t="s">
        <v>68</v>
      </c>
      <c r="B44" s="92" t="s">
        <v>51</v>
      </c>
      <c r="C44" s="4" t="s">
        <v>9</v>
      </c>
      <c r="D44" s="11">
        <f t="shared" si="0"/>
        <v>905087</v>
      </c>
      <c r="E44" s="11">
        <f t="shared" si="8"/>
        <v>905087</v>
      </c>
      <c r="F44" s="9">
        <f t="shared" ref="F44:K44" si="27">F45+F46</f>
        <v>417337</v>
      </c>
      <c r="G44" s="9"/>
      <c r="H44" s="9">
        <f t="shared" si="27"/>
        <v>417337</v>
      </c>
      <c r="I44" s="9">
        <f t="shared" si="27"/>
        <v>487750</v>
      </c>
      <c r="J44" s="9"/>
      <c r="K44" s="9">
        <f t="shared" si="27"/>
        <v>487750</v>
      </c>
      <c r="L44" s="92" t="s">
        <v>36</v>
      </c>
      <c r="M44" s="92" t="s">
        <v>39</v>
      </c>
      <c r="N44" s="57">
        <f t="shared" ref="N44" si="28">P44+R44</f>
        <v>48</v>
      </c>
      <c r="O44" s="57">
        <f t="shared" ref="O44" si="29">Q44+S44</f>
        <v>48</v>
      </c>
      <c r="P44" s="97">
        <v>23</v>
      </c>
      <c r="Q44" s="100">
        <v>23</v>
      </c>
      <c r="R44" s="41">
        <v>25</v>
      </c>
      <c r="S44" s="41">
        <v>25</v>
      </c>
    </row>
    <row r="45" spans="1:19" ht="58.75" customHeight="1">
      <c r="A45" s="90"/>
      <c r="B45" s="93"/>
      <c r="C45" s="17" t="s">
        <v>21</v>
      </c>
      <c r="D45" s="11">
        <f t="shared" si="0"/>
        <v>0</v>
      </c>
      <c r="E45" s="11">
        <f t="shared" si="8"/>
        <v>0</v>
      </c>
      <c r="F45" s="30">
        <v>0</v>
      </c>
      <c r="G45" s="30"/>
      <c r="H45" s="30">
        <v>0</v>
      </c>
      <c r="I45" s="30">
        <v>0</v>
      </c>
      <c r="J45" s="30"/>
      <c r="K45" s="30">
        <v>0</v>
      </c>
      <c r="L45" s="93"/>
      <c r="M45" s="93"/>
      <c r="N45" s="57"/>
      <c r="O45" s="57"/>
      <c r="P45" s="98"/>
      <c r="Q45" s="101"/>
      <c r="R45" s="42"/>
      <c r="S45" s="42"/>
    </row>
    <row r="46" spans="1:19" ht="51" customHeight="1">
      <c r="A46" s="91"/>
      <c r="B46" s="94"/>
      <c r="C46" s="5" t="s">
        <v>22</v>
      </c>
      <c r="D46" s="11">
        <f t="shared" si="0"/>
        <v>905087</v>
      </c>
      <c r="E46" s="11">
        <f t="shared" si="8"/>
        <v>905087</v>
      </c>
      <c r="F46" s="9">
        <v>417337</v>
      </c>
      <c r="G46" s="9"/>
      <c r="H46" s="9">
        <v>417337</v>
      </c>
      <c r="I46" s="20">
        <v>487750</v>
      </c>
      <c r="J46" s="20"/>
      <c r="K46" s="20">
        <v>487750</v>
      </c>
      <c r="L46" s="94"/>
      <c r="M46" s="94"/>
      <c r="N46" s="57"/>
      <c r="O46" s="57"/>
      <c r="P46" s="99"/>
      <c r="Q46" s="102"/>
      <c r="R46" s="43"/>
      <c r="S46" s="43"/>
    </row>
    <row r="47" spans="1:19" ht="34.5" customHeight="1">
      <c r="A47" s="89" t="s">
        <v>69</v>
      </c>
      <c r="B47" s="92" t="s">
        <v>52</v>
      </c>
      <c r="C47" s="4" t="s">
        <v>9</v>
      </c>
      <c r="D47" s="11">
        <f t="shared" si="0"/>
        <v>462354.6</v>
      </c>
      <c r="E47" s="11">
        <f t="shared" si="8"/>
        <v>462354.6</v>
      </c>
      <c r="F47" s="9">
        <f t="shared" ref="F47:K47" si="30">F48+F49</f>
        <v>225449.17</v>
      </c>
      <c r="G47" s="9"/>
      <c r="H47" s="9">
        <f t="shared" si="30"/>
        <v>225449.17</v>
      </c>
      <c r="I47" s="9">
        <f t="shared" si="30"/>
        <v>236905.43</v>
      </c>
      <c r="J47" s="9"/>
      <c r="K47" s="9">
        <f t="shared" si="30"/>
        <v>236905.43</v>
      </c>
      <c r="L47" s="92" t="s">
        <v>37</v>
      </c>
      <c r="M47" s="92" t="s">
        <v>39</v>
      </c>
      <c r="N47" s="57">
        <f t="shared" ref="N47" si="31">P47+R47</f>
        <v>56</v>
      </c>
      <c r="O47" s="57">
        <f t="shared" ref="O47" si="32">Q47+S47</f>
        <v>56</v>
      </c>
      <c r="P47" s="97">
        <v>28</v>
      </c>
      <c r="Q47" s="100">
        <v>28</v>
      </c>
      <c r="R47" s="41">
        <v>28</v>
      </c>
      <c r="S47" s="41">
        <v>28</v>
      </c>
    </row>
    <row r="48" spans="1:19" ht="43.75" customHeight="1">
      <c r="A48" s="90"/>
      <c r="B48" s="93"/>
      <c r="C48" s="17" t="s">
        <v>21</v>
      </c>
      <c r="D48" s="11">
        <f t="shared" si="0"/>
        <v>0</v>
      </c>
      <c r="E48" s="11">
        <f t="shared" si="8"/>
        <v>0</v>
      </c>
      <c r="F48" s="9">
        <v>0</v>
      </c>
      <c r="G48" s="9"/>
      <c r="H48" s="9">
        <v>0</v>
      </c>
      <c r="I48" s="9">
        <v>0</v>
      </c>
      <c r="J48" s="9"/>
      <c r="K48" s="9">
        <v>0</v>
      </c>
      <c r="L48" s="93"/>
      <c r="M48" s="93"/>
      <c r="N48" s="57"/>
      <c r="O48" s="57"/>
      <c r="P48" s="98"/>
      <c r="Q48" s="101"/>
      <c r="R48" s="42"/>
      <c r="S48" s="42"/>
    </row>
    <row r="49" spans="1:21" ht="46.25" customHeight="1">
      <c r="A49" s="91"/>
      <c r="B49" s="94"/>
      <c r="C49" s="5" t="s">
        <v>22</v>
      </c>
      <c r="D49" s="11">
        <f t="shared" si="0"/>
        <v>462354.6</v>
      </c>
      <c r="E49" s="11">
        <f t="shared" si="8"/>
        <v>462354.6</v>
      </c>
      <c r="F49" s="14">
        <v>225449.17</v>
      </c>
      <c r="G49" s="14"/>
      <c r="H49" s="14">
        <v>225449.17</v>
      </c>
      <c r="I49" s="23">
        <v>236905.43</v>
      </c>
      <c r="J49" s="23"/>
      <c r="K49" s="23">
        <v>236905.43</v>
      </c>
      <c r="L49" s="94"/>
      <c r="M49" s="94"/>
      <c r="N49" s="57"/>
      <c r="O49" s="57"/>
      <c r="P49" s="99"/>
      <c r="Q49" s="102"/>
      <c r="R49" s="43"/>
      <c r="S49" s="43"/>
      <c r="U49" s="8"/>
    </row>
    <row r="50" spans="1:21" ht="34.25" customHeight="1">
      <c r="A50" s="89" t="s">
        <v>70</v>
      </c>
      <c r="B50" s="109" t="s">
        <v>46</v>
      </c>
      <c r="C50" s="4" t="s">
        <v>9</v>
      </c>
      <c r="D50" s="11">
        <f t="shared" si="0"/>
        <v>1387530.24</v>
      </c>
      <c r="E50" s="11">
        <f t="shared" si="8"/>
        <v>1387530.24</v>
      </c>
      <c r="F50" s="9">
        <f t="shared" ref="F50:K50" si="33">F51+F52</f>
        <v>504338.81</v>
      </c>
      <c r="G50" s="9"/>
      <c r="H50" s="9">
        <f t="shared" si="33"/>
        <v>504338.81</v>
      </c>
      <c r="I50" s="9">
        <f t="shared" si="33"/>
        <v>883191.43</v>
      </c>
      <c r="J50" s="9"/>
      <c r="K50" s="9">
        <f t="shared" si="33"/>
        <v>883191.43</v>
      </c>
      <c r="L50" s="92" t="s">
        <v>45</v>
      </c>
      <c r="M50" s="92" t="s">
        <v>15</v>
      </c>
      <c r="N50" s="126">
        <f t="shared" ref="N50" si="34">P50+R50</f>
        <v>200</v>
      </c>
      <c r="O50" s="127">
        <f>Q50+S50</f>
        <v>200</v>
      </c>
      <c r="P50" s="112">
        <v>100</v>
      </c>
      <c r="Q50" s="115">
        <v>100</v>
      </c>
      <c r="R50" s="44">
        <v>100</v>
      </c>
      <c r="S50" s="44">
        <v>100</v>
      </c>
    </row>
    <row r="51" spans="1:21" ht="30" customHeight="1">
      <c r="A51" s="90"/>
      <c r="B51" s="110"/>
      <c r="C51" s="17" t="s">
        <v>21</v>
      </c>
      <c r="D51" s="11">
        <f t="shared" si="0"/>
        <v>0</v>
      </c>
      <c r="E51" s="11">
        <f t="shared" si="8"/>
        <v>0</v>
      </c>
      <c r="F51" s="9">
        <v>0</v>
      </c>
      <c r="G51" s="9"/>
      <c r="H51" s="9">
        <v>0</v>
      </c>
      <c r="I51" s="9">
        <v>0</v>
      </c>
      <c r="J51" s="9"/>
      <c r="K51" s="9">
        <v>0</v>
      </c>
      <c r="L51" s="93"/>
      <c r="M51" s="93"/>
      <c r="N51" s="126"/>
      <c r="O51" s="128"/>
      <c r="P51" s="113"/>
      <c r="Q51" s="116"/>
      <c r="R51" s="45"/>
      <c r="S51" s="45"/>
    </row>
    <row r="52" spans="1:21" ht="30.65" customHeight="1">
      <c r="A52" s="91"/>
      <c r="B52" s="111"/>
      <c r="C52" s="5" t="s">
        <v>22</v>
      </c>
      <c r="D52" s="11">
        <f t="shared" si="0"/>
        <v>1387530.24</v>
      </c>
      <c r="E52" s="11">
        <f t="shared" si="8"/>
        <v>1387530.24</v>
      </c>
      <c r="F52" s="9">
        <v>504338.81</v>
      </c>
      <c r="G52" s="9"/>
      <c r="H52" s="9">
        <v>504338.81</v>
      </c>
      <c r="I52" s="20">
        <v>883191.43</v>
      </c>
      <c r="J52" s="20"/>
      <c r="K52" s="20">
        <v>883191.43</v>
      </c>
      <c r="L52" s="94"/>
      <c r="M52" s="94"/>
      <c r="N52" s="126"/>
      <c r="O52" s="129"/>
      <c r="P52" s="114"/>
      <c r="Q52" s="117"/>
      <c r="R52" s="46"/>
      <c r="S52" s="46"/>
    </row>
    <row r="53" spans="1:21" ht="30.65" customHeight="1">
      <c r="A53" s="31"/>
      <c r="B53" s="109" t="s">
        <v>59</v>
      </c>
      <c r="C53" s="4" t="s">
        <v>9</v>
      </c>
      <c r="D53" s="11"/>
      <c r="E53" s="11"/>
      <c r="F53" s="9"/>
      <c r="G53" s="9"/>
      <c r="H53" s="9"/>
      <c r="I53" s="20"/>
      <c r="J53" s="20"/>
      <c r="K53" s="20"/>
      <c r="L53" s="92" t="s">
        <v>60</v>
      </c>
      <c r="M53" s="92" t="s">
        <v>15</v>
      </c>
      <c r="N53" s="92">
        <f>R53</f>
        <v>100</v>
      </c>
      <c r="O53" s="92">
        <f>S53</f>
        <v>0</v>
      </c>
      <c r="P53" s="26"/>
      <c r="Q53" s="27"/>
      <c r="R53" s="41">
        <v>100</v>
      </c>
      <c r="S53" s="41"/>
    </row>
    <row r="54" spans="1:21" ht="46.25" customHeight="1">
      <c r="A54" s="31"/>
      <c r="B54" s="110"/>
      <c r="C54" s="25" t="s">
        <v>21</v>
      </c>
      <c r="D54" s="11">
        <f t="shared" ref="D54:D61" si="35">F54+I54</f>
        <v>0</v>
      </c>
      <c r="E54" s="11"/>
      <c r="F54" s="9">
        <v>0</v>
      </c>
      <c r="G54" s="9"/>
      <c r="H54" s="9">
        <v>0</v>
      </c>
      <c r="I54" s="20">
        <v>0</v>
      </c>
      <c r="J54" s="20"/>
      <c r="K54" s="20">
        <v>0</v>
      </c>
      <c r="L54" s="93"/>
      <c r="M54" s="93"/>
      <c r="N54" s="93"/>
      <c r="O54" s="93"/>
      <c r="P54" s="26"/>
      <c r="Q54" s="27"/>
      <c r="R54" s="42"/>
      <c r="S54" s="42"/>
    </row>
    <row r="55" spans="1:21" ht="133.25" customHeight="1">
      <c r="A55" s="31" t="s">
        <v>71</v>
      </c>
      <c r="B55" s="111"/>
      <c r="C55" s="24" t="s">
        <v>22</v>
      </c>
      <c r="D55" s="11">
        <f t="shared" si="35"/>
        <v>6144.63</v>
      </c>
      <c r="E55" s="11">
        <f t="shared" ref="E55:E61" si="36">H55+K55</f>
        <v>0</v>
      </c>
      <c r="F55" s="9">
        <v>0</v>
      </c>
      <c r="G55" s="9"/>
      <c r="H55" s="9">
        <v>0</v>
      </c>
      <c r="I55" s="20">
        <v>6144.63</v>
      </c>
      <c r="J55" s="20"/>
      <c r="K55" s="20">
        <v>0</v>
      </c>
      <c r="L55" s="94"/>
      <c r="M55" s="94"/>
      <c r="N55" s="94"/>
      <c r="O55" s="94"/>
      <c r="P55" s="26"/>
      <c r="Q55" s="27"/>
      <c r="R55" s="43"/>
      <c r="S55" s="43"/>
    </row>
    <row r="56" spans="1:21" ht="38.4" customHeight="1">
      <c r="A56" s="121" t="s">
        <v>72</v>
      </c>
      <c r="B56" s="92" t="s">
        <v>53</v>
      </c>
      <c r="C56" s="4" t="s">
        <v>9</v>
      </c>
      <c r="D56" s="11">
        <f t="shared" si="35"/>
        <v>60192.85</v>
      </c>
      <c r="E56" s="11">
        <f t="shared" si="36"/>
        <v>59547.64</v>
      </c>
      <c r="F56" s="9">
        <f t="shared" ref="F56:K56" si="37">F57+F58</f>
        <v>645.21</v>
      </c>
      <c r="G56" s="9"/>
      <c r="H56" s="9">
        <f t="shared" si="37"/>
        <v>0</v>
      </c>
      <c r="I56" s="9">
        <f t="shared" si="37"/>
        <v>59547.64</v>
      </c>
      <c r="J56" s="9"/>
      <c r="K56" s="9">
        <f t="shared" si="37"/>
        <v>59547.64</v>
      </c>
      <c r="L56" s="92" t="s">
        <v>41</v>
      </c>
      <c r="M56" s="92" t="s">
        <v>42</v>
      </c>
      <c r="N56" s="57">
        <f t="shared" ref="N56" si="38">P56+R56</f>
        <v>259</v>
      </c>
      <c r="O56" s="57">
        <f t="shared" ref="O56" si="39">Q56+S56</f>
        <v>255</v>
      </c>
      <c r="P56" s="47">
        <v>4</v>
      </c>
      <c r="Q56" s="50">
        <v>0</v>
      </c>
      <c r="R56" s="41">
        <v>255</v>
      </c>
      <c r="S56" s="41">
        <v>255</v>
      </c>
    </row>
    <row r="57" spans="1:21" ht="40.25" customHeight="1">
      <c r="A57" s="122"/>
      <c r="B57" s="93"/>
      <c r="C57" s="17" t="s">
        <v>21</v>
      </c>
      <c r="D57" s="11">
        <f t="shared" si="35"/>
        <v>0</v>
      </c>
      <c r="E57" s="11">
        <f t="shared" si="36"/>
        <v>0</v>
      </c>
      <c r="F57" s="9">
        <v>0</v>
      </c>
      <c r="G57" s="9"/>
      <c r="H57" s="9">
        <v>0</v>
      </c>
      <c r="I57" s="9"/>
      <c r="J57" s="9"/>
      <c r="K57" s="9"/>
      <c r="L57" s="93"/>
      <c r="M57" s="93"/>
      <c r="N57" s="57"/>
      <c r="O57" s="57"/>
      <c r="P57" s="48"/>
      <c r="Q57" s="51"/>
      <c r="R57" s="42"/>
      <c r="S57" s="42"/>
    </row>
    <row r="58" spans="1:21" ht="40.25" customHeight="1">
      <c r="A58" s="123"/>
      <c r="B58" s="94"/>
      <c r="C58" s="5" t="s">
        <v>22</v>
      </c>
      <c r="D58" s="11">
        <f t="shared" si="35"/>
        <v>60192.85</v>
      </c>
      <c r="E58" s="11">
        <f t="shared" si="36"/>
        <v>59547.64</v>
      </c>
      <c r="F58" s="14">
        <v>645.21</v>
      </c>
      <c r="G58" s="14"/>
      <c r="H58" s="14">
        <v>0</v>
      </c>
      <c r="I58" s="23">
        <v>59547.64</v>
      </c>
      <c r="J58" s="23"/>
      <c r="K58" s="23">
        <v>59547.64</v>
      </c>
      <c r="L58" s="94"/>
      <c r="M58" s="94"/>
      <c r="N58" s="57"/>
      <c r="O58" s="57"/>
      <c r="P58" s="49"/>
      <c r="Q58" s="52"/>
      <c r="R58" s="43"/>
      <c r="S58" s="43"/>
    </row>
    <row r="59" spans="1:21" ht="18">
      <c r="A59" s="80"/>
      <c r="B59" s="80" t="s">
        <v>11</v>
      </c>
      <c r="C59" s="4" t="s">
        <v>9</v>
      </c>
      <c r="D59" s="11">
        <f t="shared" si="35"/>
        <v>97351113.370000005</v>
      </c>
      <c r="E59" s="11">
        <f t="shared" si="36"/>
        <v>97132912.780000001</v>
      </c>
      <c r="F59" s="9">
        <f t="shared" ref="F59:K61" si="40">F14</f>
        <v>44516072.32</v>
      </c>
      <c r="G59" s="9"/>
      <c r="H59" s="9">
        <f t="shared" si="40"/>
        <v>44383851.75</v>
      </c>
      <c r="I59" s="9">
        <f t="shared" si="40"/>
        <v>52835041.050000012</v>
      </c>
      <c r="J59" s="9"/>
      <c r="K59" s="9">
        <f t="shared" si="40"/>
        <v>52749061.030000009</v>
      </c>
      <c r="L59" s="57" t="s">
        <v>10</v>
      </c>
      <c r="M59" s="57" t="s">
        <v>10</v>
      </c>
      <c r="N59" s="57" t="s">
        <v>10</v>
      </c>
      <c r="O59" s="57" t="s">
        <v>10</v>
      </c>
      <c r="P59" s="87" t="s">
        <v>10</v>
      </c>
      <c r="Q59" s="87" t="s">
        <v>10</v>
      </c>
      <c r="R59" s="53" t="s">
        <v>23</v>
      </c>
      <c r="S59" s="53" t="s">
        <v>23</v>
      </c>
    </row>
    <row r="60" spans="1:21" ht="18">
      <c r="A60" s="80"/>
      <c r="B60" s="80"/>
      <c r="C60" s="5" t="s">
        <v>21</v>
      </c>
      <c r="D60" s="11">
        <f t="shared" si="35"/>
        <v>94115305.650000006</v>
      </c>
      <c r="E60" s="11">
        <f t="shared" si="36"/>
        <v>93941597.219999999</v>
      </c>
      <c r="F60" s="9">
        <f t="shared" si="40"/>
        <v>42953803.729999997</v>
      </c>
      <c r="G60" s="9"/>
      <c r="H60" s="9">
        <f t="shared" si="40"/>
        <v>42859930.689999998</v>
      </c>
      <c r="I60" s="9">
        <f t="shared" si="40"/>
        <v>51161501.920000009</v>
      </c>
      <c r="J60" s="9"/>
      <c r="K60" s="9">
        <f t="shared" si="40"/>
        <v>51081666.530000009</v>
      </c>
      <c r="L60" s="57"/>
      <c r="M60" s="57"/>
      <c r="N60" s="57"/>
      <c r="O60" s="57"/>
      <c r="P60" s="87"/>
      <c r="Q60" s="87"/>
      <c r="R60" s="54"/>
      <c r="S60" s="54"/>
    </row>
    <row r="61" spans="1:21" ht="18">
      <c r="A61" s="80"/>
      <c r="B61" s="80"/>
      <c r="C61" s="5" t="s">
        <v>22</v>
      </c>
      <c r="D61" s="11">
        <f t="shared" si="35"/>
        <v>3235807.7199999997</v>
      </c>
      <c r="E61" s="11">
        <f t="shared" si="36"/>
        <v>3191315.5599999996</v>
      </c>
      <c r="F61" s="10">
        <f t="shared" si="40"/>
        <v>1562268.59</v>
      </c>
      <c r="G61" s="10"/>
      <c r="H61" s="10">
        <f t="shared" si="40"/>
        <v>1523921.06</v>
      </c>
      <c r="I61" s="10">
        <f t="shared" si="40"/>
        <v>1673539.1299999997</v>
      </c>
      <c r="J61" s="10"/>
      <c r="K61" s="10">
        <f t="shared" si="40"/>
        <v>1667394.4999999998</v>
      </c>
      <c r="L61" s="57"/>
      <c r="M61" s="57"/>
      <c r="N61" s="57"/>
      <c r="O61" s="57"/>
      <c r="P61" s="87"/>
      <c r="Q61" s="87"/>
      <c r="R61" s="55"/>
      <c r="S61" s="55"/>
    </row>
    <row r="62" spans="1:21" ht="28" customHeight="1">
      <c r="A62" s="1"/>
    </row>
    <row r="63" spans="1:21" ht="18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</row>
    <row r="64" spans="1:21" ht="20">
      <c r="A64" s="120" t="s">
        <v>35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</row>
  </sheetData>
  <mergeCells count="177">
    <mergeCell ref="C7:K7"/>
    <mergeCell ref="D8:K8"/>
    <mergeCell ref="A63:O63"/>
    <mergeCell ref="A64:O64"/>
    <mergeCell ref="A59:A61"/>
    <mergeCell ref="B59:B61"/>
    <mergeCell ref="L59:L61"/>
    <mergeCell ref="M59:M61"/>
    <mergeCell ref="N59:N61"/>
    <mergeCell ref="O59:O61"/>
    <mergeCell ref="A56:A58"/>
    <mergeCell ref="B56:B58"/>
    <mergeCell ref="L56:L58"/>
    <mergeCell ref="M56:M58"/>
    <mergeCell ref="N56:N58"/>
    <mergeCell ref="O56:O58"/>
    <mergeCell ref="A23:A25"/>
    <mergeCell ref="B23:B25"/>
    <mergeCell ref="L23:L25"/>
    <mergeCell ref="M23:M25"/>
    <mergeCell ref="N23:N25"/>
    <mergeCell ref="O23:O25"/>
    <mergeCell ref="O14:O16"/>
    <mergeCell ref="N8:S8"/>
    <mergeCell ref="P59:P61"/>
    <mergeCell ref="Q59:Q61"/>
    <mergeCell ref="P47:P49"/>
    <mergeCell ref="Q47:Q49"/>
    <mergeCell ref="A50:A52"/>
    <mergeCell ref="B50:B52"/>
    <mergeCell ref="L50:L52"/>
    <mergeCell ref="M50:M52"/>
    <mergeCell ref="N50:N52"/>
    <mergeCell ref="O50:O52"/>
    <mergeCell ref="P50:P52"/>
    <mergeCell ref="Q50:Q52"/>
    <mergeCell ref="A47:A49"/>
    <mergeCell ref="B47:B49"/>
    <mergeCell ref="L47:L49"/>
    <mergeCell ref="M47:M49"/>
    <mergeCell ref="N47:N49"/>
    <mergeCell ref="O47:O49"/>
    <mergeCell ref="N53:N55"/>
    <mergeCell ref="O53:O55"/>
    <mergeCell ref="B53:B55"/>
    <mergeCell ref="L53:L55"/>
    <mergeCell ref="M53:M55"/>
    <mergeCell ref="P41:P43"/>
    <mergeCell ref="Q41:Q43"/>
    <mergeCell ref="A44:A46"/>
    <mergeCell ref="B44:B46"/>
    <mergeCell ref="L44:L46"/>
    <mergeCell ref="M44:M46"/>
    <mergeCell ref="N44:N46"/>
    <mergeCell ref="O44:O46"/>
    <mergeCell ref="P44:P46"/>
    <mergeCell ref="Q44:Q46"/>
    <mergeCell ref="A41:A43"/>
    <mergeCell ref="B41:B43"/>
    <mergeCell ref="L41:L43"/>
    <mergeCell ref="M41:M43"/>
    <mergeCell ref="N41:N43"/>
    <mergeCell ref="O41:O43"/>
    <mergeCell ref="P35:P37"/>
    <mergeCell ref="Q35:Q37"/>
    <mergeCell ref="A38:A40"/>
    <mergeCell ref="B38:B40"/>
    <mergeCell ref="L38:L40"/>
    <mergeCell ref="M38:M40"/>
    <mergeCell ref="N38:N40"/>
    <mergeCell ref="O38:O40"/>
    <mergeCell ref="P38:P40"/>
    <mergeCell ref="Q38:Q40"/>
    <mergeCell ref="A35:A37"/>
    <mergeCell ref="B35:B37"/>
    <mergeCell ref="L35:L37"/>
    <mergeCell ref="M35:M37"/>
    <mergeCell ref="N35:N37"/>
    <mergeCell ref="O35:O37"/>
    <mergeCell ref="P29:P31"/>
    <mergeCell ref="Q29:Q31"/>
    <mergeCell ref="A32:A34"/>
    <mergeCell ref="B32:B34"/>
    <mergeCell ref="L32:L34"/>
    <mergeCell ref="M32:M34"/>
    <mergeCell ref="N32:N34"/>
    <mergeCell ref="O32:O34"/>
    <mergeCell ref="P32:P34"/>
    <mergeCell ref="Q32:Q34"/>
    <mergeCell ref="A29:A31"/>
    <mergeCell ref="B29:B31"/>
    <mergeCell ref="L29:L31"/>
    <mergeCell ref="M29:M31"/>
    <mergeCell ref="N29:N31"/>
    <mergeCell ref="O29:O31"/>
    <mergeCell ref="P23:P25"/>
    <mergeCell ref="Q23:Q25"/>
    <mergeCell ref="A26:A28"/>
    <mergeCell ref="B26:B28"/>
    <mergeCell ref="L26:L28"/>
    <mergeCell ref="M26:M28"/>
    <mergeCell ref="N26:N28"/>
    <mergeCell ref="O26:O28"/>
    <mergeCell ref="P26:P28"/>
    <mergeCell ref="Q26:Q28"/>
    <mergeCell ref="Q17:Q19"/>
    <mergeCell ref="A20:A22"/>
    <mergeCell ref="B20:B22"/>
    <mergeCell ref="L20:L22"/>
    <mergeCell ref="M20:M22"/>
    <mergeCell ref="N20:N22"/>
    <mergeCell ref="A17:A19"/>
    <mergeCell ref="B17:B19"/>
    <mergeCell ref="L17:L19"/>
    <mergeCell ref="M17:M19"/>
    <mergeCell ref="N17:N19"/>
    <mergeCell ref="O17:O19"/>
    <mergeCell ref="O20:O22"/>
    <mergeCell ref="P20:P22"/>
    <mergeCell ref="Q20:Q22"/>
    <mergeCell ref="S29:S31"/>
    <mergeCell ref="F1:O1"/>
    <mergeCell ref="A2:O2"/>
    <mergeCell ref="A3:O3"/>
    <mergeCell ref="A4:O4"/>
    <mergeCell ref="A5:O5"/>
    <mergeCell ref="A7:A11"/>
    <mergeCell ref="B7:B11"/>
    <mergeCell ref="C8:C11"/>
    <mergeCell ref="L8:L11"/>
    <mergeCell ref="M8:M11"/>
    <mergeCell ref="D9:E10"/>
    <mergeCell ref="N9:O10"/>
    <mergeCell ref="F10:H10"/>
    <mergeCell ref="P10:Q10"/>
    <mergeCell ref="A14:A16"/>
    <mergeCell ref="B14:B16"/>
    <mergeCell ref="L14:L16"/>
    <mergeCell ref="M14:M16"/>
    <mergeCell ref="N14:N16"/>
    <mergeCell ref="P14:P16"/>
    <mergeCell ref="Q14:Q16"/>
    <mergeCell ref="P17:P19"/>
    <mergeCell ref="R59:R61"/>
    <mergeCell ref="S59:S61"/>
    <mergeCell ref="F9:K9"/>
    <mergeCell ref="I10:K10"/>
    <mergeCell ref="A13:S13"/>
    <mergeCell ref="R32:R34"/>
    <mergeCell ref="S32:S34"/>
    <mergeCell ref="R35:R37"/>
    <mergeCell ref="S35:S37"/>
    <mergeCell ref="R38:R40"/>
    <mergeCell ref="S38:S40"/>
    <mergeCell ref="R41:R43"/>
    <mergeCell ref="S41:S43"/>
    <mergeCell ref="R44:R46"/>
    <mergeCell ref="S44:S46"/>
    <mergeCell ref="R10:S10"/>
    <mergeCell ref="P9:S9"/>
    <mergeCell ref="R14:S16"/>
    <mergeCell ref="R17:S19"/>
    <mergeCell ref="R20:R22"/>
    <mergeCell ref="S20:S22"/>
    <mergeCell ref="R26:R28"/>
    <mergeCell ref="S26:S28"/>
    <mergeCell ref="R29:R31"/>
    <mergeCell ref="R53:R55"/>
    <mergeCell ref="S53:S55"/>
    <mergeCell ref="R47:R49"/>
    <mergeCell ref="S47:S49"/>
    <mergeCell ref="R50:R52"/>
    <mergeCell ref="S50:S52"/>
    <mergeCell ref="R56:R58"/>
    <mergeCell ref="S56:S58"/>
    <mergeCell ref="P56:P58"/>
    <mergeCell ref="Q56:Q58"/>
  </mergeCells>
  <hyperlinks>
    <hyperlink ref="C7" location="Par1490" display="Par1490"/>
    <hyperlink ref="D8" location="Par1499" display="Par1499"/>
  </hyperlinks>
  <pageMargins left="0.31496062992125984" right="0.31496062992125984" top="0.74803149606299213" bottom="0.35433070866141736" header="0.31496062992125984" footer="0.31496062992125984"/>
  <pageSetup paperSize="9" scale="43" orientation="landscape" horizontalDpi="4294967295" verticalDpi="4294967295" r:id="rId1"/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20 21</vt:lpstr>
      <vt:lpstr>'отчет 20 21'!Заголовки_для_печати</vt:lpstr>
      <vt:lpstr>'отчет 20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Геннадьевна Быструшкина</dc:creator>
  <cp:lastModifiedBy>User</cp:lastModifiedBy>
  <cp:lastPrinted>2023-04-27T04:57:15Z</cp:lastPrinted>
  <dcterms:created xsi:type="dcterms:W3CDTF">2014-10-02T05:02:26Z</dcterms:created>
  <dcterms:modified xsi:type="dcterms:W3CDTF">2023-04-27T04:57:55Z</dcterms:modified>
</cp:coreProperties>
</file>